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8010" activeTab="5"/>
  </bookViews>
  <sheets>
    <sheet name="Inversión y financiación" sheetId="1" r:id="rId1"/>
    <sheet name="Ventas costes y gastos" sheetId="2" r:id="rId2"/>
    <sheet name="Pdas y Gcias" sheetId="3" r:id="rId3"/>
    <sheet name="Tesorería" sheetId="4" r:id="rId4"/>
    <sheet name="Balance" sheetId="5" r:id="rId5"/>
    <sheet name="Préstamo" sheetId="6" r:id="rId6"/>
  </sheets>
  <calcPr calcId="145621"/>
</workbook>
</file>

<file path=xl/calcChain.xml><?xml version="1.0" encoding="utf-8"?>
<calcChain xmlns="http://schemas.openxmlformats.org/spreadsheetml/2006/main">
  <c r="G87" i="2" l="1"/>
  <c r="F87" i="2"/>
  <c r="E87" i="2"/>
  <c r="D87" i="2"/>
  <c r="C87" i="2"/>
  <c r="G66" i="2"/>
  <c r="F66" i="2"/>
  <c r="E66" i="2"/>
  <c r="D66" i="2"/>
  <c r="C66" i="2"/>
  <c r="G65" i="2"/>
  <c r="F65" i="2"/>
  <c r="E65" i="2"/>
  <c r="D65" i="2"/>
  <c r="C65" i="2"/>
  <c r="G62" i="2"/>
  <c r="F62" i="2"/>
  <c r="E62" i="2"/>
  <c r="D62" i="2"/>
  <c r="C62" i="2"/>
  <c r="G58" i="2"/>
  <c r="E58" i="2"/>
  <c r="G57" i="2"/>
  <c r="F57" i="2"/>
  <c r="F58" i="2" s="1"/>
  <c r="E57" i="2"/>
  <c r="D57" i="2"/>
  <c r="D58" i="2" s="1"/>
  <c r="C57" i="2"/>
  <c r="C58" i="2" s="1"/>
  <c r="G52" i="2"/>
  <c r="F52" i="2"/>
  <c r="E52" i="2"/>
  <c r="D52" i="2"/>
  <c r="C52" i="2"/>
  <c r="H10" i="4"/>
  <c r="G10" i="4"/>
  <c r="F10" i="4"/>
  <c r="E10" i="4"/>
  <c r="H45" i="5"/>
  <c r="H43" i="5" s="1"/>
  <c r="G45" i="5"/>
  <c r="G43" i="5" s="1"/>
  <c r="F45" i="5"/>
  <c r="F43" i="5" s="1"/>
  <c r="E45" i="5"/>
  <c r="E43" i="5" s="1"/>
  <c r="D45" i="5"/>
  <c r="D43" i="5" s="1"/>
  <c r="D81" i="5" s="1"/>
  <c r="H58" i="5"/>
  <c r="H55" i="5" s="1"/>
  <c r="G58" i="5"/>
  <c r="G55" i="5"/>
  <c r="F58" i="5"/>
  <c r="F55" i="5" s="1"/>
  <c r="E58" i="5"/>
  <c r="E55" i="5" s="1"/>
  <c r="D58" i="5"/>
  <c r="D55" i="5"/>
  <c r="H62" i="5"/>
  <c r="G62" i="5"/>
  <c r="F62" i="5"/>
  <c r="E62" i="5"/>
  <c r="D62" i="5"/>
  <c r="H73" i="5"/>
  <c r="H69" i="5" s="1"/>
  <c r="H65" i="5"/>
  <c r="G73" i="5"/>
  <c r="G69" i="5" s="1"/>
  <c r="G65" i="5"/>
  <c r="F73" i="5"/>
  <c r="F69" i="5"/>
  <c r="F65" i="5"/>
  <c r="E73" i="5"/>
  <c r="E69" i="5" s="1"/>
  <c r="E65" i="5"/>
  <c r="D73" i="5"/>
  <c r="D69" i="5" s="1"/>
  <c r="D65" i="5"/>
  <c r="C81" i="5"/>
  <c r="C73" i="5"/>
  <c r="C69" i="5" s="1"/>
  <c r="C65" i="5"/>
  <c r="C58" i="5"/>
  <c r="C55" i="5" s="1"/>
  <c r="C45" i="5"/>
  <c r="C43" i="5" s="1"/>
  <c r="H39" i="5"/>
  <c r="G39" i="5"/>
  <c r="F39" i="5"/>
  <c r="E39" i="5"/>
  <c r="D39" i="5"/>
  <c r="H35" i="5"/>
  <c r="H32" i="5"/>
  <c r="H22" i="5"/>
  <c r="G35" i="5"/>
  <c r="G32" i="5"/>
  <c r="G22" i="5"/>
  <c r="G18" i="5" s="1"/>
  <c r="F35" i="5"/>
  <c r="F32" i="5"/>
  <c r="F22" i="5"/>
  <c r="E35" i="5"/>
  <c r="E32" i="5"/>
  <c r="E22" i="5"/>
  <c r="E18" i="5" s="1"/>
  <c r="D35" i="5"/>
  <c r="D32" i="5"/>
  <c r="D22" i="5"/>
  <c r="D18" i="5" s="1"/>
  <c r="H18" i="5"/>
  <c r="F18" i="5"/>
  <c r="H13" i="5"/>
  <c r="H6" i="5" s="1"/>
  <c r="H4" i="5" s="1"/>
  <c r="G13" i="5"/>
  <c r="G6" i="5"/>
  <c r="G4" i="5" s="1"/>
  <c r="F13" i="5"/>
  <c r="F6" i="5" s="1"/>
  <c r="F4" i="5" s="1"/>
  <c r="E13" i="5"/>
  <c r="E6" i="5" s="1"/>
  <c r="E4" i="5" s="1"/>
  <c r="D13" i="5"/>
  <c r="D6" i="5" s="1"/>
  <c r="D4" i="5" s="1"/>
  <c r="C22" i="5"/>
  <c r="C32" i="5"/>
  <c r="C35" i="5"/>
  <c r="C4" i="5"/>
  <c r="C13" i="5"/>
  <c r="C6" i="5" s="1"/>
  <c r="H22" i="4"/>
  <c r="H23" i="4" s="1"/>
  <c r="G22" i="4"/>
  <c r="G23" i="4" s="1"/>
  <c r="F22" i="4"/>
  <c r="F23" i="4" s="1"/>
  <c r="E22" i="4"/>
  <c r="E23" i="4" s="1"/>
  <c r="D22" i="4"/>
  <c r="D10" i="4"/>
  <c r="H81" i="5" l="1"/>
  <c r="G81" i="5"/>
  <c r="F81" i="5"/>
  <c r="E81" i="5"/>
  <c r="C62" i="5"/>
  <c r="C18" i="5"/>
  <c r="C39" i="5" s="1"/>
  <c r="D23" i="4"/>
  <c r="D24" i="4" s="1"/>
  <c r="E24" i="4" s="1"/>
  <c r="F24" i="4" s="1"/>
  <c r="G24" i="4" s="1"/>
  <c r="H24" i="4" s="1"/>
  <c r="G25" i="3"/>
  <c r="G15" i="3"/>
  <c r="G9" i="3"/>
  <c r="G5" i="3"/>
  <c r="F25" i="3"/>
  <c r="F15" i="3"/>
  <c r="F9" i="3"/>
  <c r="F5" i="3"/>
  <c r="E25" i="3"/>
  <c r="E15" i="3"/>
  <c r="E9" i="3"/>
  <c r="E5" i="3"/>
  <c r="D25" i="3"/>
  <c r="D15" i="3"/>
  <c r="D9" i="3"/>
  <c r="D5" i="3"/>
  <c r="D11" i="3" s="1"/>
  <c r="C25" i="3"/>
  <c r="C15" i="3"/>
  <c r="C9" i="3"/>
  <c r="C5" i="3"/>
  <c r="N45" i="2"/>
  <c r="M45" i="2"/>
  <c r="L45" i="2"/>
  <c r="K45" i="2"/>
  <c r="J45" i="2"/>
  <c r="I45" i="2"/>
  <c r="H45" i="2"/>
  <c r="G45" i="2"/>
  <c r="F45" i="2"/>
  <c r="E45" i="2"/>
  <c r="D45" i="2"/>
  <c r="C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1" i="2"/>
  <c r="O20" i="2"/>
  <c r="N22" i="2"/>
  <c r="M22" i="2"/>
  <c r="L22" i="2"/>
  <c r="K22" i="2"/>
  <c r="J22" i="2"/>
  <c r="I22" i="2"/>
  <c r="H22" i="2"/>
  <c r="G22" i="2"/>
  <c r="F22" i="2"/>
  <c r="E22" i="2"/>
  <c r="D22" i="2"/>
  <c r="C22" i="2"/>
  <c r="O18" i="2"/>
  <c r="O17" i="2"/>
  <c r="N19" i="2"/>
  <c r="N23" i="2" s="1"/>
  <c r="M19" i="2"/>
  <c r="L19" i="2"/>
  <c r="L23" i="2" s="1"/>
  <c r="K19" i="2"/>
  <c r="J19" i="2"/>
  <c r="J23" i="2" s="1"/>
  <c r="I19" i="2"/>
  <c r="H19" i="2"/>
  <c r="H23" i="2" s="1"/>
  <c r="G19" i="2"/>
  <c r="F19" i="2"/>
  <c r="E19" i="2"/>
  <c r="E23" i="2" s="1"/>
  <c r="D19" i="2"/>
  <c r="C19" i="2"/>
  <c r="E14" i="2"/>
  <c r="O12" i="2"/>
  <c r="O11" i="2"/>
  <c r="O10" i="2"/>
  <c r="O9" i="2"/>
  <c r="N13" i="2"/>
  <c r="M13" i="2"/>
  <c r="L13" i="2"/>
  <c r="L14" i="2" s="1"/>
  <c r="K13" i="2"/>
  <c r="J13" i="2"/>
  <c r="J14" i="2" s="1"/>
  <c r="I13" i="2"/>
  <c r="I14" i="2" s="1"/>
  <c r="H13" i="2"/>
  <c r="H14" i="2" s="1"/>
  <c r="G13" i="2"/>
  <c r="G14" i="2" s="1"/>
  <c r="F13" i="2"/>
  <c r="F14" i="2" s="1"/>
  <c r="E13" i="2"/>
  <c r="D13" i="2"/>
  <c r="D14" i="2" s="1"/>
  <c r="C13" i="2"/>
  <c r="C14" i="2" s="1"/>
  <c r="O6" i="2"/>
  <c r="O5" i="2"/>
  <c r="O4" i="2"/>
  <c r="O3" i="2"/>
  <c r="N7" i="2"/>
  <c r="M7" i="2"/>
  <c r="L7" i="2"/>
  <c r="K7" i="2"/>
  <c r="J7" i="2"/>
  <c r="I7" i="2"/>
  <c r="H7" i="2"/>
  <c r="G7" i="2"/>
  <c r="F7" i="2"/>
  <c r="E7" i="2"/>
  <c r="D7" i="2"/>
  <c r="C7" i="2"/>
  <c r="G38" i="6"/>
  <c r="H809" i="6"/>
  <c r="G809" i="6"/>
  <c r="H808" i="6"/>
  <c r="G808" i="6"/>
  <c r="H807" i="6"/>
  <c r="G807" i="6"/>
  <c r="H806" i="6"/>
  <c r="G806" i="6"/>
  <c r="H805" i="6"/>
  <c r="G805" i="6"/>
  <c r="H804" i="6"/>
  <c r="G804" i="6"/>
  <c r="H803" i="6"/>
  <c r="G803" i="6"/>
  <c r="H802" i="6"/>
  <c r="G802" i="6"/>
  <c r="H801" i="6"/>
  <c r="G801" i="6"/>
  <c r="H800" i="6"/>
  <c r="G800" i="6"/>
  <c r="H799" i="6"/>
  <c r="G799" i="6"/>
  <c r="H798" i="6"/>
  <c r="G798" i="6"/>
  <c r="H797" i="6"/>
  <c r="G797" i="6"/>
  <c r="H796" i="6"/>
  <c r="G796" i="6"/>
  <c r="H795" i="6"/>
  <c r="G795" i="6"/>
  <c r="H794" i="6"/>
  <c r="G794" i="6"/>
  <c r="H793" i="6"/>
  <c r="G793" i="6"/>
  <c r="H792" i="6"/>
  <c r="G792" i="6"/>
  <c r="H791" i="6"/>
  <c r="G791" i="6"/>
  <c r="H790" i="6"/>
  <c r="G790" i="6"/>
  <c r="H789" i="6"/>
  <c r="G789" i="6"/>
  <c r="H788" i="6"/>
  <c r="G788" i="6"/>
  <c r="H787" i="6"/>
  <c r="G787" i="6"/>
  <c r="H786" i="6"/>
  <c r="G786" i="6"/>
  <c r="H785" i="6"/>
  <c r="G785" i="6"/>
  <c r="H784" i="6"/>
  <c r="G784" i="6"/>
  <c r="H783" i="6"/>
  <c r="G783" i="6"/>
  <c r="H782" i="6"/>
  <c r="G782" i="6"/>
  <c r="H781" i="6"/>
  <c r="G781" i="6"/>
  <c r="H780" i="6"/>
  <c r="G780" i="6"/>
  <c r="H779" i="6"/>
  <c r="G779" i="6"/>
  <c r="H778" i="6"/>
  <c r="G778" i="6"/>
  <c r="H777" i="6"/>
  <c r="G777" i="6"/>
  <c r="H776" i="6"/>
  <c r="G776" i="6"/>
  <c r="H775" i="6"/>
  <c r="G775" i="6"/>
  <c r="H774" i="6"/>
  <c r="G774" i="6"/>
  <c r="H773" i="6"/>
  <c r="G773" i="6"/>
  <c r="H772" i="6"/>
  <c r="G772" i="6"/>
  <c r="H771" i="6"/>
  <c r="G771" i="6"/>
  <c r="H770" i="6"/>
  <c r="G770" i="6"/>
  <c r="H769" i="6"/>
  <c r="G769" i="6"/>
  <c r="H768" i="6"/>
  <c r="G768" i="6"/>
  <c r="H767" i="6"/>
  <c r="G767" i="6"/>
  <c r="H766" i="6"/>
  <c r="G766" i="6"/>
  <c r="H765" i="6"/>
  <c r="G765" i="6"/>
  <c r="H764" i="6"/>
  <c r="G764" i="6"/>
  <c r="H763" i="6"/>
  <c r="G763" i="6"/>
  <c r="H762" i="6"/>
  <c r="G762" i="6"/>
  <c r="H761" i="6"/>
  <c r="G761" i="6"/>
  <c r="H760" i="6"/>
  <c r="G760" i="6"/>
  <c r="H759" i="6"/>
  <c r="G759" i="6"/>
  <c r="H758" i="6"/>
  <c r="G758" i="6"/>
  <c r="H757" i="6"/>
  <c r="G757" i="6"/>
  <c r="H756" i="6"/>
  <c r="G756" i="6"/>
  <c r="H755" i="6"/>
  <c r="G755" i="6"/>
  <c r="H754" i="6"/>
  <c r="G754" i="6"/>
  <c r="H753" i="6"/>
  <c r="G753" i="6"/>
  <c r="H752" i="6"/>
  <c r="G752" i="6"/>
  <c r="H751" i="6"/>
  <c r="G751" i="6"/>
  <c r="H750" i="6"/>
  <c r="G750" i="6"/>
  <c r="H749" i="6"/>
  <c r="G749" i="6"/>
  <c r="H748" i="6"/>
  <c r="G748" i="6"/>
  <c r="H747" i="6"/>
  <c r="G747" i="6"/>
  <c r="H746" i="6"/>
  <c r="G746" i="6"/>
  <c r="H745" i="6"/>
  <c r="G745" i="6"/>
  <c r="H744" i="6"/>
  <c r="G744" i="6"/>
  <c r="H743" i="6"/>
  <c r="G743" i="6"/>
  <c r="H742" i="6"/>
  <c r="G742" i="6"/>
  <c r="H741" i="6"/>
  <c r="G741" i="6"/>
  <c r="H740" i="6"/>
  <c r="G740" i="6"/>
  <c r="H739" i="6"/>
  <c r="G739" i="6"/>
  <c r="H738" i="6"/>
  <c r="G738" i="6"/>
  <c r="H737" i="6"/>
  <c r="G737" i="6"/>
  <c r="H736" i="6"/>
  <c r="G736" i="6"/>
  <c r="H735" i="6"/>
  <c r="G735" i="6"/>
  <c r="H734" i="6"/>
  <c r="G734" i="6"/>
  <c r="H733" i="6"/>
  <c r="G733" i="6"/>
  <c r="H732" i="6"/>
  <c r="G732" i="6"/>
  <c r="H731" i="6"/>
  <c r="G731" i="6"/>
  <c r="H730" i="6"/>
  <c r="G730" i="6"/>
  <c r="H729" i="6"/>
  <c r="G729" i="6"/>
  <c r="H728" i="6"/>
  <c r="G728" i="6"/>
  <c r="H727" i="6"/>
  <c r="G727" i="6"/>
  <c r="H726" i="6"/>
  <c r="G726" i="6"/>
  <c r="H725" i="6"/>
  <c r="G725" i="6"/>
  <c r="H724" i="6"/>
  <c r="G724" i="6"/>
  <c r="H723" i="6"/>
  <c r="G723" i="6"/>
  <c r="H722" i="6"/>
  <c r="G722" i="6"/>
  <c r="H721" i="6"/>
  <c r="G721" i="6"/>
  <c r="H720" i="6"/>
  <c r="G720" i="6"/>
  <c r="H719" i="6"/>
  <c r="G719" i="6"/>
  <c r="H718" i="6"/>
  <c r="G718" i="6"/>
  <c r="H717" i="6"/>
  <c r="G717" i="6"/>
  <c r="H716" i="6"/>
  <c r="G716" i="6"/>
  <c r="H715" i="6"/>
  <c r="G715" i="6"/>
  <c r="H714" i="6"/>
  <c r="G714" i="6"/>
  <c r="H713" i="6"/>
  <c r="G713" i="6"/>
  <c r="H712" i="6"/>
  <c r="G712" i="6"/>
  <c r="H711" i="6"/>
  <c r="G711" i="6"/>
  <c r="H710" i="6"/>
  <c r="G710" i="6"/>
  <c r="H709" i="6"/>
  <c r="G709" i="6"/>
  <c r="H708" i="6"/>
  <c r="G708" i="6"/>
  <c r="H707" i="6"/>
  <c r="G707" i="6"/>
  <c r="H706" i="6"/>
  <c r="G706" i="6"/>
  <c r="H705" i="6"/>
  <c r="G705" i="6"/>
  <c r="H704" i="6"/>
  <c r="G704" i="6"/>
  <c r="H703" i="6"/>
  <c r="G703" i="6"/>
  <c r="H702" i="6"/>
  <c r="G702" i="6"/>
  <c r="H701" i="6"/>
  <c r="G701" i="6"/>
  <c r="H700" i="6"/>
  <c r="G700" i="6"/>
  <c r="H699" i="6"/>
  <c r="G699" i="6"/>
  <c r="H698" i="6"/>
  <c r="G698" i="6"/>
  <c r="H697" i="6"/>
  <c r="G697" i="6"/>
  <c r="H696" i="6"/>
  <c r="G696" i="6"/>
  <c r="H695" i="6"/>
  <c r="G695" i="6"/>
  <c r="H694" i="6"/>
  <c r="G694" i="6"/>
  <c r="H693" i="6"/>
  <c r="G693" i="6"/>
  <c r="H692" i="6"/>
  <c r="G692" i="6"/>
  <c r="H691" i="6"/>
  <c r="G691" i="6"/>
  <c r="H690" i="6"/>
  <c r="G690" i="6"/>
  <c r="H689" i="6"/>
  <c r="G689" i="6"/>
  <c r="H688" i="6"/>
  <c r="G688" i="6"/>
  <c r="H687" i="6"/>
  <c r="G687" i="6"/>
  <c r="H686" i="6"/>
  <c r="G686" i="6"/>
  <c r="H685" i="6"/>
  <c r="G685" i="6"/>
  <c r="H684" i="6"/>
  <c r="G684" i="6"/>
  <c r="H683" i="6"/>
  <c r="G683" i="6"/>
  <c r="H682" i="6"/>
  <c r="G682" i="6"/>
  <c r="H681" i="6"/>
  <c r="G681" i="6"/>
  <c r="H680" i="6"/>
  <c r="G680" i="6"/>
  <c r="H679" i="6"/>
  <c r="G679" i="6"/>
  <c r="H678" i="6"/>
  <c r="G678" i="6"/>
  <c r="H677" i="6"/>
  <c r="G677" i="6"/>
  <c r="H676" i="6"/>
  <c r="G676" i="6"/>
  <c r="H675" i="6"/>
  <c r="G675" i="6"/>
  <c r="H674" i="6"/>
  <c r="G674" i="6"/>
  <c r="H673" i="6"/>
  <c r="G673" i="6"/>
  <c r="H672" i="6"/>
  <c r="G672" i="6"/>
  <c r="H671" i="6"/>
  <c r="G671" i="6"/>
  <c r="H670" i="6"/>
  <c r="G670" i="6"/>
  <c r="H669" i="6"/>
  <c r="G669" i="6"/>
  <c r="H668" i="6"/>
  <c r="G668" i="6"/>
  <c r="H667" i="6"/>
  <c r="G667" i="6"/>
  <c r="H666" i="6"/>
  <c r="G666" i="6"/>
  <c r="H665" i="6"/>
  <c r="G665" i="6"/>
  <c r="H664" i="6"/>
  <c r="G664" i="6"/>
  <c r="H663" i="6"/>
  <c r="G663" i="6"/>
  <c r="H662" i="6"/>
  <c r="G662" i="6"/>
  <c r="H661" i="6"/>
  <c r="G661" i="6"/>
  <c r="H660" i="6"/>
  <c r="G660" i="6"/>
  <c r="H659" i="6"/>
  <c r="G659" i="6"/>
  <c r="H658" i="6"/>
  <c r="G658" i="6"/>
  <c r="H657" i="6"/>
  <c r="G657" i="6"/>
  <c r="H656" i="6"/>
  <c r="G656" i="6"/>
  <c r="H655" i="6"/>
  <c r="G655" i="6"/>
  <c r="H654" i="6"/>
  <c r="G654" i="6"/>
  <c r="H653" i="6"/>
  <c r="G653" i="6"/>
  <c r="H652" i="6"/>
  <c r="G652" i="6"/>
  <c r="H651" i="6"/>
  <c r="G651" i="6"/>
  <c r="H650" i="6"/>
  <c r="G650" i="6"/>
  <c r="H649" i="6"/>
  <c r="G649" i="6"/>
  <c r="H648" i="6"/>
  <c r="G648" i="6"/>
  <c r="H647" i="6"/>
  <c r="G647" i="6"/>
  <c r="H646" i="6"/>
  <c r="G646" i="6"/>
  <c r="H645" i="6"/>
  <c r="G645" i="6"/>
  <c r="H644" i="6"/>
  <c r="G644" i="6"/>
  <c r="H643" i="6"/>
  <c r="G643" i="6"/>
  <c r="H642" i="6"/>
  <c r="G642" i="6"/>
  <c r="H641" i="6"/>
  <c r="G641" i="6"/>
  <c r="H640" i="6"/>
  <c r="G640" i="6"/>
  <c r="H639" i="6"/>
  <c r="G639" i="6"/>
  <c r="H638" i="6"/>
  <c r="G638" i="6"/>
  <c r="H637" i="6"/>
  <c r="G637" i="6"/>
  <c r="H636" i="6"/>
  <c r="G636" i="6"/>
  <c r="H635" i="6"/>
  <c r="G635" i="6"/>
  <c r="H634" i="6"/>
  <c r="G634" i="6"/>
  <c r="H633" i="6"/>
  <c r="G633" i="6"/>
  <c r="H632" i="6"/>
  <c r="G632" i="6"/>
  <c r="H631" i="6"/>
  <c r="G631" i="6"/>
  <c r="H630" i="6"/>
  <c r="G630" i="6"/>
  <c r="H629" i="6"/>
  <c r="G629" i="6"/>
  <c r="H628" i="6"/>
  <c r="G628" i="6"/>
  <c r="H627" i="6"/>
  <c r="G627" i="6"/>
  <c r="H626" i="6"/>
  <c r="G626" i="6"/>
  <c r="H625" i="6"/>
  <c r="G625" i="6"/>
  <c r="H624" i="6"/>
  <c r="G624" i="6"/>
  <c r="H623" i="6"/>
  <c r="G623" i="6"/>
  <c r="H622" i="6"/>
  <c r="G622" i="6"/>
  <c r="H621" i="6"/>
  <c r="G621" i="6"/>
  <c r="H620" i="6"/>
  <c r="G620" i="6"/>
  <c r="H619" i="6"/>
  <c r="G619" i="6"/>
  <c r="H618" i="6"/>
  <c r="G618" i="6"/>
  <c r="H617" i="6"/>
  <c r="G617" i="6"/>
  <c r="H616" i="6"/>
  <c r="G616" i="6"/>
  <c r="H615" i="6"/>
  <c r="G615" i="6"/>
  <c r="H614" i="6"/>
  <c r="G614" i="6"/>
  <c r="H613" i="6"/>
  <c r="G613" i="6"/>
  <c r="H612" i="6"/>
  <c r="G612" i="6"/>
  <c r="H611" i="6"/>
  <c r="G611" i="6"/>
  <c r="H610" i="6"/>
  <c r="G610" i="6"/>
  <c r="H609" i="6"/>
  <c r="G609" i="6"/>
  <c r="H608" i="6"/>
  <c r="G608" i="6"/>
  <c r="H607" i="6"/>
  <c r="G607" i="6"/>
  <c r="H606" i="6"/>
  <c r="G606" i="6"/>
  <c r="H605" i="6"/>
  <c r="G605" i="6"/>
  <c r="H604" i="6"/>
  <c r="G604" i="6"/>
  <c r="H603" i="6"/>
  <c r="G603" i="6"/>
  <c r="H602" i="6"/>
  <c r="G602" i="6"/>
  <c r="H601" i="6"/>
  <c r="G601" i="6"/>
  <c r="H600" i="6"/>
  <c r="G600" i="6"/>
  <c r="H599" i="6"/>
  <c r="G599" i="6"/>
  <c r="H598" i="6"/>
  <c r="G598" i="6"/>
  <c r="H597" i="6"/>
  <c r="G597" i="6"/>
  <c r="H596" i="6"/>
  <c r="G596" i="6"/>
  <c r="H595" i="6"/>
  <c r="G595" i="6"/>
  <c r="H594" i="6"/>
  <c r="G594" i="6"/>
  <c r="H593" i="6"/>
  <c r="G593" i="6"/>
  <c r="H592" i="6"/>
  <c r="G592" i="6"/>
  <c r="H591" i="6"/>
  <c r="G591" i="6"/>
  <c r="H590" i="6"/>
  <c r="G590" i="6"/>
  <c r="H589" i="6"/>
  <c r="G589" i="6"/>
  <c r="H588" i="6"/>
  <c r="G588" i="6"/>
  <c r="H587" i="6"/>
  <c r="G587" i="6"/>
  <c r="H586" i="6"/>
  <c r="G586" i="6"/>
  <c r="H585" i="6"/>
  <c r="G585" i="6"/>
  <c r="H584" i="6"/>
  <c r="G584" i="6"/>
  <c r="H583" i="6"/>
  <c r="G583" i="6"/>
  <c r="H582" i="6"/>
  <c r="G582" i="6"/>
  <c r="H581" i="6"/>
  <c r="G581" i="6"/>
  <c r="H580" i="6"/>
  <c r="G580" i="6"/>
  <c r="H579" i="6"/>
  <c r="G579" i="6"/>
  <c r="H578" i="6"/>
  <c r="G578" i="6"/>
  <c r="H577" i="6"/>
  <c r="G577" i="6"/>
  <c r="H576" i="6"/>
  <c r="G576" i="6"/>
  <c r="H575" i="6"/>
  <c r="G575" i="6"/>
  <c r="H574" i="6"/>
  <c r="G574" i="6"/>
  <c r="H573" i="6"/>
  <c r="G573" i="6"/>
  <c r="H572" i="6"/>
  <c r="G572" i="6"/>
  <c r="H571" i="6"/>
  <c r="G571" i="6"/>
  <c r="H570" i="6"/>
  <c r="G570" i="6"/>
  <c r="H569" i="6"/>
  <c r="G569" i="6"/>
  <c r="H568" i="6"/>
  <c r="G568" i="6"/>
  <c r="H567" i="6"/>
  <c r="G567" i="6"/>
  <c r="H566" i="6"/>
  <c r="G566" i="6"/>
  <c r="H565" i="6"/>
  <c r="G565" i="6"/>
  <c r="H564" i="6"/>
  <c r="G564" i="6"/>
  <c r="H563" i="6"/>
  <c r="G563" i="6"/>
  <c r="H562" i="6"/>
  <c r="G562" i="6"/>
  <c r="H561" i="6"/>
  <c r="G561" i="6"/>
  <c r="H560" i="6"/>
  <c r="G560" i="6"/>
  <c r="H559" i="6"/>
  <c r="G559" i="6"/>
  <c r="H558" i="6"/>
  <c r="G558" i="6"/>
  <c r="H557" i="6"/>
  <c r="G557" i="6"/>
  <c r="H556" i="6"/>
  <c r="G556" i="6"/>
  <c r="H555" i="6"/>
  <c r="G555" i="6"/>
  <c r="H554" i="6"/>
  <c r="G554" i="6"/>
  <c r="H553" i="6"/>
  <c r="G553" i="6"/>
  <c r="H552" i="6"/>
  <c r="G552" i="6"/>
  <c r="H551" i="6"/>
  <c r="G551" i="6"/>
  <c r="H550" i="6"/>
  <c r="G550" i="6"/>
  <c r="H549" i="6"/>
  <c r="G549" i="6"/>
  <c r="H548" i="6"/>
  <c r="G548" i="6"/>
  <c r="H547" i="6"/>
  <c r="G547" i="6"/>
  <c r="H546" i="6"/>
  <c r="G546" i="6"/>
  <c r="H545" i="6"/>
  <c r="G545" i="6"/>
  <c r="H544" i="6"/>
  <c r="G544" i="6"/>
  <c r="H543" i="6"/>
  <c r="G543" i="6"/>
  <c r="H542" i="6"/>
  <c r="G542" i="6"/>
  <c r="H541" i="6"/>
  <c r="G541" i="6"/>
  <c r="H540" i="6"/>
  <c r="G540" i="6"/>
  <c r="H539" i="6"/>
  <c r="G539" i="6"/>
  <c r="H538" i="6"/>
  <c r="G538" i="6"/>
  <c r="H537" i="6"/>
  <c r="G537" i="6"/>
  <c r="H536" i="6"/>
  <c r="G536" i="6"/>
  <c r="H535" i="6"/>
  <c r="G535" i="6"/>
  <c r="H534" i="6"/>
  <c r="G534" i="6"/>
  <c r="H533" i="6"/>
  <c r="G533" i="6"/>
  <c r="H532" i="6"/>
  <c r="G532" i="6"/>
  <c r="H531" i="6"/>
  <c r="G531" i="6"/>
  <c r="H530" i="6"/>
  <c r="G530" i="6"/>
  <c r="H529" i="6"/>
  <c r="G529" i="6"/>
  <c r="H528" i="6"/>
  <c r="G528" i="6"/>
  <c r="H527" i="6"/>
  <c r="G527" i="6"/>
  <c r="H526" i="6"/>
  <c r="G526" i="6"/>
  <c r="H525" i="6"/>
  <c r="G525" i="6"/>
  <c r="H524" i="6"/>
  <c r="G524" i="6"/>
  <c r="H523" i="6"/>
  <c r="G523" i="6"/>
  <c r="H522" i="6"/>
  <c r="G522" i="6"/>
  <c r="H521" i="6"/>
  <c r="G521" i="6"/>
  <c r="H520" i="6"/>
  <c r="G520" i="6"/>
  <c r="H519" i="6"/>
  <c r="G519" i="6"/>
  <c r="H518" i="6"/>
  <c r="G518" i="6"/>
  <c r="H517" i="6"/>
  <c r="G517" i="6"/>
  <c r="H516" i="6"/>
  <c r="G516" i="6"/>
  <c r="H515" i="6"/>
  <c r="G515" i="6"/>
  <c r="H514" i="6"/>
  <c r="G514" i="6"/>
  <c r="H513" i="6"/>
  <c r="G513" i="6"/>
  <c r="H512" i="6"/>
  <c r="G512" i="6"/>
  <c r="H511" i="6"/>
  <c r="G511" i="6"/>
  <c r="H510" i="6"/>
  <c r="G510" i="6"/>
  <c r="H509" i="6"/>
  <c r="G509" i="6"/>
  <c r="H508" i="6"/>
  <c r="G508" i="6"/>
  <c r="H507" i="6"/>
  <c r="G507" i="6"/>
  <c r="H506" i="6"/>
  <c r="G506" i="6"/>
  <c r="H505" i="6"/>
  <c r="G505" i="6"/>
  <c r="H504" i="6"/>
  <c r="G504" i="6"/>
  <c r="H503" i="6"/>
  <c r="G503" i="6"/>
  <c r="H502" i="6"/>
  <c r="G502" i="6"/>
  <c r="H501" i="6"/>
  <c r="G501" i="6"/>
  <c r="H500" i="6"/>
  <c r="G500" i="6"/>
  <c r="H499" i="6"/>
  <c r="G499" i="6"/>
  <c r="H498" i="6"/>
  <c r="G498" i="6"/>
  <c r="H497" i="6"/>
  <c r="G497" i="6"/>
  <c r="H496" i="6"/>
  <c r="G496" i="6"/>
  <c r="H495" i="6"/>
  <c r="G495" i="6"/>
  <c r="H494" i="6"/>
  <c r="G494" i="6"/>
  <c r="H493" i="6"/>
  <c r="G493" i="6"/>
  <c r="H492" i="6"/>
  <c r="G492" i="6"/>
  <c r="H491" i="6"/>
  <c r="G491" i="6"/>
  <c r="H490" i="6"/>
  <c r="G490" i="6"/>
  <c r="H489" i="6"/>
  <c r="G489" i="6"/>
  <c r="H488" i="6"/>
  <c r="G488" i="6"/>
  <c r="H487" i="6"/>
  <c r="G487" i="6"/>
  <c r="H486" i="6"/>
  <c r="G486" i="6"/>
  <c r="H485" i="6"/>
  <c r="G485" i="6"/>
  <c r="H484" i="6"/>
  <c r="G484" i="6"/>
  <c r="H483" i="6"/>
  <c r="G483" i="6"/>
  <c r="H482" i="6"/>
  <c r="G482" i="6"/>
  <c r="H481" i="6"/>
  <c r="G481" i="6"/>
  <c r="H480" i="6"/>
  <c r="G480" i="6"/>
  <c r="H479" i="6"/>
  <c r="G479" i="6"/>
  <c r="H478" i="6"/>
  <c r="G478" i="6"/>
  <c r="H477" i="6"/>
  <c r="G477" i="6"/>
  <c r="H476" i="6"/>
  <c r="G476" i="6"/>
  <c r="H475" i="6"/>
  <c r="G475" i="6"/>
  <c r="H474" i="6"/>
  <c r="G474" i="6"/>
  <c r="H473" i="6"/>
  <c r="G473" i="6"/>
  <c r="H472" i="6"/>
  <c r="G472" i="6"/>
  <c r="H471" i="6"/>
  <c r="G471" i="6"/>
  <c r="H470" i="6"/>
  <c r="G470" i="6"/>
  <c r="H469" i="6"/>
  <c r="G469" i="6"/>
  <c r="H468" i="6"/>
  <c r="G468" i="6"/>
  <c r="H467" i="6"/>
  <c r="G467" i="6"/>
  <c r="H466" i="6"/>
  <c r="G466" i="6"/>
  <c r="H465" i="6"/>
  <c r="G465" i="6"/>
  <c r="H464" i="6"/>
  <c r="G464" i="6"/>
  <c r="H463" i="6"/>
  <c r="G463" i="6"/>
  <c r="H462" i="6"/>
  <c r="G462" i="6"/>
  <c r="H461" i="6"/>
  <c r="G461" i="6"/>
  <c r="H460" i="6"/>
  <c r="G460" i="6"/>
  <c r="H459" i="6"/>
  <c r="G459" i="6"/>
  <c r="H458" i="6"/>
  <c r="G458" i="6"/>
  <c r="H457" i="6"/>
  <c r="G457" i="6"/>
  <c r="H456" i="6"/>
  <c r="G456" i="6"/>
  <c r="H455" i="6"/>
  <c r="G455" i="6"/>
  <c r="H454" i="6"/>
  <c r="G454" i="6"/>
  <c r="H453" i="6"/>
  <c r="G453" i="6"/>
  <c r="H452" i="6"/>
  <c r="G452" i="6"/>
  <c r="H451" i="6"/>
  <c r="G451" i="6"/>
  <c r="H450" i="6"/>
  <c r="G450" i="6"/>
  <c r="H449" i="6"/>
  <c r="G449" i="6"/>
  <c r="H448" i="6"/>
  <c r="G448" i="6"/>
  <c r="H447" i="6"/>
  <c r="G447" i="6"/>
  <c r="H446" i="6"/>
  <c r="G446" i="6"/>
  <c r="H445" i="6"/>
  <c r="G445" i="6"/>
  <c r="H444" i="6"/>
  <c r="G444" i="6"/>
  <c r="H443" i="6"/>
  <c r="G443" i="6"/>
  <c r="H442" i="6"/>
  <c r="G442" i="6"/>
  <c r="H441" i="6"/>
  <c r="G441" i="6"/>
  <c r="H440" i="6"/>
  <c r="G440" i="6"/>
  <c r="H439" i="6"/>
  <c r="G439" i="6"/>
  <c r="H438" i="6"/>
  <c r="G438" i="6"/>
  <c r="H437" i="6"/>
  <c r="G437" i="6"/>
  <c r="H436" i="6"/>
  <c r="G436" i="6"/>
  <c r="H435" i="6"/>
  <c r="G435" i="6"/>
  <c r="H434" i="6"/>
  <c r="G434" i="6"/>
  <c r="H433" i="6"/>
  <c r="G433" i="6"/>
  <c r="H432" i="6"/>
  <c r="G432" i="6"/>
  <c r="H431" i="6"/>
  <c r="G431" i="6"/>
  <c r="H430" i="6"/>
  <c r="G430" i="6"/>
  <c r="H429" i="6"/>
  <c r="G429" i="6"/>
  <c r="H428" i="6"/>
  <c r="G428" i="6"/>
  <c r="H427" i="6"/>
  <c r="G427" i="6"/>
  <c r="H426" i="6"/>
  <c r="G426" i="6"/>
  <c r="H425" i="6"/>
  <c r="G425" i="6"/>
  <c r="H424" i="6"/>
  <c r="G424" i="6"/>
  <c r="H423" i="6"/>
  <c r="G423" i="6"/>
  <c r="H422" i="6"/>
  <c r="G422" i="6"/>
  <c r="H421" i="6"/>
  <c r="G421" i="6"/>
  <c r="H420" i="6"/>
  <c r="G420" i="6"/>
  <c r="H419" i="6"/>
  <c r="G419" i="6"/>
  <c r="H418" i="6"/>
  <c r="G418" i="6"/>
  <c r="H417" i="6"/>
  <c r="G417" i="6"/>
  <c r="H416" i="6"/>
  <c r="G416" i="6"/>
  <c r="H415" i="6"/>
  <c r="G415" i="6"/>
  <c r="H414" i="6"/>
  <c r="G414" i="6"/>
  <c r="H413" i="6"/>
  <c r="G413" i="6"/>
  <c r="H412" i="6"/>
  <c r="G412" i="6"/>
  <c r="H411" i="6"/>
  <c r="G411" i="6"/>
  <c r="H410" i="6"/>
  <c r="G410" i="6"/>
  <c r="H409" i="6"/>
  <c r="G409" i="6"/>
  <c r="H408" i="6"/>
  <c r="G408" i="6"/>
  <c r="H407" i="6"/>
  <c r="G407" i="6"/>
  <c r="H406" i="6"/>
  <c r="G406" i="6"/>
  <c r="H405" i="6"/>
  <c r="G405" i="6"/>
  <c r="H404" i="6"/>
  <c r="G404" i="6"/>
  <c r="H403" i="6"/>
  <c r="G403" i="6"/>
  <c r="H402" i="6"/>
  <c r="G402" i="6"/>
  <c r="H401" i="6"/>
  <c r="G401" i="6"/>
  <c r="H400" i="6"/>
  <c r="G400" i="6"/>
  <c r="H399" i="6"/>
  <c r="G399" i="6"/>
  <c r="H398" i="6"/>
  <c r="G398" i="6"/>
  <c r="H397" i="6"/>
  <c r="G397" i="6"/>
  <c r="H396" i="6"/>
  <c r="G396" i="6"/>
  <c r="H395" i="6"/>
  <c r="G395" i="6"/>
  <c r="H394" i="6"/>
  <c r="G394" i="6"/>
  <c r="H393" i="6"/>
  <c r="G393" i="6"/>
  <c r="H392" i="6"/>
  <c r="G392" i="6"/>
  <c r="H391" i="6"/>
  <c r="G391" i="6"/>
  <c r="H390" i="6"/>
  <c r="G390" i="6"/>
  <c r="H389" i="6"/>
  <c r="G389" i="6"/>
  <c r="H388" i="6"/>
  <c r="G388" i="6"/>
  <c r="H387" i="6"/>
  <c r="G387" i="6"/>
  <c r="H386" i="6"/>
  <c r="G386" i="6"/>
  <c r="H385" i="6"/>
  <c r="G385" i="6"/>
  <c r="H384" i="6"/>
  <c r="G384" i="6"/>
  <c r="H383" i="6"/>
  <c r="G383" i="6"/>
  <c r="H382" i="6"/>
  <c r="G382" i="6"/>
  <c r="H381" i="6"/>
  <c r="G381" i="6"/>
  <c r="H380" i="6"/>
  <c r="G380" i="6"/>
  <c r="H379" i="6"/>
  <c r="G379" i="6"/>
  <c r="H378" i="6"/>
  <c r="G378" i="6"/>
  <c r="G377" i="6"/>
  <c r="H377" i="6" s="1"/>
  <c r="G376" i="6"/>
  <c r="H376" i="6" s="1"/>
  <c r="H375" i="6"/>
  <c r="G375" i="6"/>
  <c r="G374" i="6"/>
  <c r="H374" i="6" s="1"/>
  <c r="H373" i="6"/>
  <c r="G373" i="6"/>
  <c r="G372" i="6"/>
  <c r="H372" i="6" s="1"/>
  <c r="H371" i="6"/>
  <c r="G371" i="6"/>
  <c r="G370" i="6"/>
  <c r="H370" i="6" s="1"/>
  <c r="H369" i="6"/>
  <c r="G369" i="6"/>
  <c r="G368" i="6"/>
  <c r="H368" i="6" s="1"/>
  <c r="G367" i="6"/>
  <c r="H367" i="6" s="1"/>
  <c r="G366" i="6"/>
  <c r="H366" i="6" s="1"/>
  <c r="H365" i="6"/>
  <c r="G365" i="6"/>
  <c r="G364" i="6"/>
  <c r="H364" i="6" s="1"/>
  <c r="H363" i="6"/>
  <c r="G363" i="6"/>
  <c r="G362" i="6"/>
  <c r="H362" i="6" s="1"/>
  <c r="H361" i="6"/>
  <c r="G361" i="6"/>
  <c r="G360" i="6"/>
  <c r="H360" i="6" s="1"/>
  <c r="H359" i="6"/>
  <c r="G359" i="6"/>
  <c r="G358" i="6"/>
  <c r="H358" i="6" s="1"/>
  <c r="H357" i="6"/>
  <c r="G357" i="6"/>
  <c r="G356" i="6"/>
  <c r="H356" i="6" s="1"/>
  <c r="G355" i="6"/>
  <c r="H355" i="6" s="1"/>
  <c r="G354" i="6"/>
  <c r="H354" i="6" s="1"/>
  <c r="G353" i="6"/>
  <c r="H353" i="6" s="1"/>
  <c r="G352" i="6"/>
  <c r="H352" i="6" s="1"/>
  <c r="G351" i="6"/>
  <c r="H351" i="6" s="1"/>
  <c r="G350" i="6"/>
  <c r="H350" i="6" s="1"/>
  <c r="G349" i="6"/>
  <c r="H349" i="6" s="1"/>
  <c r="G348" i="6"/>
  <c r="H348" i="6" s="1"/>
  <c r="G347" i="6"/>
  <c r="H347" i="6" s="1"/>
  <c r="G346" i="6"/>
  <c r="H346" i="6" s="1"/>
  <c r="G345" i="6"/>
  <c r="H345" i="6" s="1"/>
  <c r="G344" i="6"/>
  <c r="H344" i="6" s="1"/>
  <c r="G343" i="6"/>
  <c r="H343" i="6" s="1"/>
  <c r="G342" i="6"/>
  <c r="H342" i="6" s="1"/>
  <c r="G341" i="6"/>
  <c r="H341" i="6" s="1"/>
  <c r="G340" i="6"/>
  <c r="H340" i="6" s="1"/>
  <c r="G339" i="6"/>
  <c r="H339" i="6" s="1"/>
  <c r="G338" i="6"/>
  <c r="H338" i="6" s="1"/>
  <c r="G337" i="6"/>
  <c r="H337" i="6" s="1"/>
  <c r="G336" i="6"/>
  <c r="H336" i="6" s="1"/>
  <c r="G335" i="6"/>
  <c r="H335" i="6" s="1"/>
  <c r="G334" i="6"/>
  <c r="H334" i="6" s="1"/>
  <c r="G333" i="6"/>
  <c r="H333" i="6" s="1"/>
  <c r="G332" i="6"/>
  <c r="H332" i="6" s="1"/>
  <c r="G331" i="6"/>
  <c r="H331" i="6" s="1"/>
  <c r="G330" i="6"/>
  <c r="H330" i="6" s="1"/>
  <c r="G329" i="6"/>
  <c r="H329" i="6" s="1"/>
  <c r="G328" i="6"/>
  <c r="H328" i="6" s="1"/>
  <c r="G327" i="6"/>
  <c r="H327" i="6" s="1"/>
  <c r="G326" i="6"/>
  <c r="H326" i="6" s="1"/>
  <c r="G325" i="6"/>
  <c r="H325" i="6" s="1"/>
  <c r="G324" i="6"/>
  <c r="H324" i="6" s="1"/>
  <c r="G323" i="6"/>
  <c r="H323" i="6" s="1"/>
  <c r="G322" i="6"/>
  <c r="H322" i="6" s="1"/>
  <c r="G321" i="6"/>
  <c r="H321" i="6" s="1"/>
  <c r="G320" i="6"/>
  <c r="H320" i="6" s="1"/>
  <c r="G319" i="6"/>
  <c r="H319" i="6" s="1"/>
  <c r="G318" i="6"/>
  <c r="H318" i="6" s="1"/>
  <c r="G317" i="6"/>
  <c r="H317" i="6" s="1"/>
  <c r="G316" i="6"/>
  <c r="H316" i="6" s="1"/>
  <c r="G315" i="6"/>
  <c r="H315" i="6" s="1"/>
  <c r="G314" i="6"/>
  <c r="H314" i="6" s="1"/>
  <c r="G313" i="6"/>
  <c r="H313" i="6" s="1"/>
  <c r="G312" i="6"/>
  <c r="H312" i="6" s="1"/>
  <c r="G311" i="6"/>
  <c r="H311" i="6" s="1"/>
  <c r="G310" i="6"/>
  <c r="H310" i="6" s="1"/>
  <c r="G309" i="6"/>
  <c r="H309" i="6" s="1"/>
  <c r="G308" i="6"/>
  <c r="H308" i="6" s="1"/>
  <c r="G307" i="6"/>
  <c r="H307" i="6" s="1"/>
  <c r="G306" i="6"/>
  <c r="H306" i="6" s="1"/>
  <c r="G305" i="6"/>
  <c r="H305" i="6" s="1"/>
  <c r="G304" i="6"/>
  <c r="H304" i="6" s="1"/>
  <c r="G303" i="6"/>
  <c r="H303" i="6" s="1"/>
  <c r="G302" i="6"/>
  <c r="H302" i="6" s="1"/>
  <c r="G301" i="6"/>
  <c r="H301" i="6" s="1"/>
  <c r="G300" i="6"/>
  <c r="H300" i="6" s="1"/>
  <c r="G299" i="6"/>
  <c r="H299" i="6" s="1"/>
  <c r="G298" i="6"/>
  <c r="H298" i="6" s="1"/>
  <c r="G297" i="6"/>
  <c r="H297" i="6" s="1"/>
  <c r="G296" i="6"/>
  <c r="H296" i="6" s="1"/>
  <c r="G295" i="6"/>
  <c r="H295" i="6" s="1"/>
  <c r="G294" i="6"/>
  <c r="H294" i="6" s="1"/>
  <c r="G293" i="6"/>
  <c r="H293" i="6" s="1"/>
  <c r="G292" i="6"/>
  <c r="H292" i="6" s="1"/>
  <c r="G291" i="6"/>
  <c r="H291" i="6" s="1"/>
  <c r="G290" i="6"/>
  <c r="H290" i="6" s="1"/>
  <c r="G289" i="6"/>
  <c r="H289" i="6" s="1"/>
  <c r="G288" i="6"/>
  <c r="H288" i="6" s="1"/>
  <c r="G287" i="6"/>
  <c r="H287" i="6" s="1"/>
  <c r="G286" i="6"/>
  <c r="H286" i="6" s="1"/>
  <c r="G285" i="6"/>
  <c r="H285" i="6" s="1"/>
  <c r="G284" i="6"/>
  <c r="H284" i="6" s="1"/>
  <c r="G283" i="6"/>
  <c r="H283" i="6" s="1"/>
  <c r="G282" i="6"/>
  <c r="H282" i="6" s="1"/>
  <c r="G281" i="6"/>
  <c r="H281" i="6" s="1"/>
  <c r="G280" i="6"/>
  <c r="H280" i="6" s="1"/>
  <c r="G279" i="6"/>
  <c r="H279" i="6" s="1"/>
  <c r="G278" i="6"/>
  <c r="H278" i="6" s="1"/>
  <c r="G277" i="6"/>
  <c r="H277" i="6" s="1"/>
  <c r="G276" i="6"/>
  <c r="H276" i="6" s="1"/>
  <c r="G275" i="6"/>
  <c r="H275" i="6" s="1"/>
  <c r="G274" i="6"/>
  <c r="H274" i="6" s="1"/>
  <c r="G273" i="6"/>
  <c r="H273" i="6" s="1"/>
  <c r="G272" i="6"/>
  <c r="H272" i="6" s="1"/>
  <c r="G271" i="6"/>
  <c r="H271" i="6" s="1"/>
  <c r="G270" i="6"/>
  <c r="H270" i="6" s="1"/>
  <c r="G269" i="6"/>
  <c r="H269" i="6" s="1"/>
  <c r="G268" i="6"/>
  <c r="H268" i="6" s="1"/>
  <c r="G267" i="6"/>
  <c r="H267" i="6" s="1"/>
  <c r="G266" i="6"/>
  <c r="H266" i="6" s="1"/>
  <c r="G265" i="6"/>
  <c r="H265" i="6" s="1"/>
  <c r="G264" i="6"/>
  <c r="H264" i="6" s="1"/>
  <c r="G263" i="6"/>
  <c r="H263" i="6" s="1"/>
  <c r="G262" i="6"/>
  <c r="H262" i="6" s="1"/>
  <c r="G261" i="6"/>
  <c r="H261" i="6" s="1"/>
  <c r="G260" i="6"/>
  <c r="H260" i="6" s="1"/>
  <c r="G259" i="6"/>
  <c r="H259" i="6" s="1"/>
  <c r="G258" i="6"/>
  <c r="H258" i="6" s="1"/>
  <c r="G257" i="6"/>
  <c r="H257" i="6" s="1"/>
  <c r="G256" i="6"/>
  <c r="H256" i="6" s="1"/>
  <c r="G255" i="6"/>
  <c r="H255" i="6" s="1"/>
  <c r="G254" i="6"/>
  <c r="H254" i="6" s="1"/>
  <c r="G253" i="6"/>
  <c r="H253" i="6" s="1"/>
  <c r="G252" i="6"/>
  <c r="H252" i="6" s="1"/>
  <c r="H251" i="6"/>
  <c r="G251" i="6"/>
  <c r="G250" i="6"/>
  <c r="H250" i="6" s="1"/>
  <c r="G249" i="6"/>
  <c r="H249" i="6" s="1"/>
  <c r="G248" i="6"/>
  <c r="H248" i="6" s="1"/>
  <c r="G247" i="6"/>
  <c r="H247" i="6" s="1"/>
  <c r="G246" i="6"/>
  <c r="H246" i="6" s="1"/>
  <c r="G245" i="6"/>
  <c r="H245" i="6" s="1"/>
  <c r="G244" i="6"/>
  <c r="H244" i="6" s="1"/>
  <c r="G243" i="6"/>
  <c r="H243" i="6" s="1"/>
  <c r="G242" i="6"/>
  <c r="H242" i="6" s="1"/>
  <c r="G241" i="6"/>
  <c r="H241" i="6" s="1"/>
  <c r="G240" i="6"/>
  <c r="H240" i="6" s="1"/>
  <c r="G239" i="6"/>
  <c r="H239" i="6" s="1"/>
  <c r="G238" i="6"/>
  <c r="H238" i="6" s="1"/>
  <c r="G237" i="6"/>
  <c r="H237" i="6" s="1"/>
  <c r="G236" i="6"/>
  <c r="H236" i="6" s="1"/>
  <c r="G235" i="6"/>
  <c r="H235" i="6" s="1"/>
  <c r="G234" i="6"/>
  <c r="H234" i="6" s="1"/>
  <c r="G233" i="6"/>
  <c r="H233" i="6" s="1"/>
  <c r="G232" i="6"/>
  <c r="H232" i="6" s="1"/>
  <c r="H231" i="6"/>
  <c r="G231" i="6"/>
  <c r="G230" i="6"/>
  <c r="H230" i="6" s="1"/>
  <c r="H229" i="6"/>
  <c r="G229" i="6"/>
  <c r="G228" i="6"/>
  <c r="H228" i="6" s="1"/>
  <c r="H227" i="6"/>
  <c r="G227" i="6"/>
  <c r="G226" i="6"/>
  <c r="H226" i="6" s="1"/>
  <c r="G225" i="6"/>
  <c r="H225" i="6" s="1"/>
  <c r="G224" i="6"/>
  <c r="H224" i="6" s="1"/>
  <c r="G223" i="6"/>
  <c r="H223" i="6" s="1"/>
  <c r="G222" i="6"/>
  <c r="H222" i="6" s="1"/>
  <c r="G221" i="6"/>
  <c r="H221" i="6" s="1"/>
  <c r="G220" i="6"/>
  <c r="H220" i="6" s="1"/>
  <c r="G219" i="6"/>
  <c r="H219" i="6" s="1"/>
  <c r="G218" i="6"/>
  <c r="H218" i="6" s="1"/>
  <c r="G217" i="6"/>
  <c r="H217" i="6" s="1"/>
  <c r="G216" i="6"/>
  <c r="H216" i="6" s="1"/>
  <c r="G215" i="6"/>
  <c r="H215" i="6" s="1"/>
  <c r="G214" i="6"/>
  <c r="H214" i="6" s="1"/>
  <c r="G213" i="6"/>
  <c r="H213" i="6" s="1"/>
  <c r="G212" i="6"/>
  <c r="H212" i="6" s="1"/>
  <c r="G211" i="6"/>
  <c r="H211" i="6" s="1"/>
  <c r="G210" i="6"/>
  <c r="H210" i="6" s="1"/>
  <c r="G209" i="6"/>
  <c r="H209" i="6" s="1"/>
  <c r="G208" i="6"/>
  <c r="H208" i="6" s="1"/>
  <c r="G207" i="6"/>
  <c r="H207" i="6" s="1"/>
  <c r="G206" i="6"/>
  <c r="H206" i="6" s="1"/>
  <c r="G205" i="6"/>
  <c r="H205" i="6" s="1"/>
  <c r="G204" i="6"/>
  <c r="H204" i="6" s="1"/>
  <c r="H203" i="6"/>
  <c r="G203" i="6"/>
  <c r="G202" i="6"/>
  <c r="H202" i="6" s="1"/>
  <c r="H201" i="6"/>
  <c r="G201" i="6"/>
  <c r="G200" i="6"/>
  <c r="H200" i="6" s="1"/>
  <c r="G199" i="6"/>
  <c r="H199" i="6" s="1"/>
  <c r="G198" i="6"/>
  <c r="H198" i="6" s="1"/>
  <c r="H197" i="6"/>
  <c r="G197" i="6"/>
  <c r="G196" i="6"/>
  <c r="H196" i="6" s="1"/>
  <c r="H195" i="6"/>
  <c r="G195" i="6"/>
  <c r="G194" i="6"/>
  <c r="H194" i="6" s="1"/>
  <c r="H193" i="6"/>
  <c r="G193" i="6"/>
  <c r="G192" i="6"/>
  <c r="H192" i="6" s="1"/>
  <c r="H191" i="6"/>
  <c r="G191" i="6"/>
  <c r="G190" i="6"/>
  <c r="H190" i="6" s="1"/>
  <c r="H189" i="6"/>
  <c r="G189" i="6"/>
  <c r="G188" i="6"/>
  <c r="H188" i="6" s="1"/>
  <c r="H187" i="6"/>
  <c r="G187" i="6"/>
  <c r="G186" i="6"/>
  <c r="H186" i="6" s="1"/>
  <c r="H185" i="6"/>
  <c r="G185" i="6"/>
  <c r="G184" i="6"/>
  <c r="H184" i="6" s="1"/>
  <c r="H183" i="6"/>
  <c r="G183" i="6"/>
  <c r="G182" i="6"/>
  <c r="H182" i="6" s="1"/>
  <c r="G181" i="6"/>
  <c r="H181" i="6" s="1"/>
  <c r="G180" i="6"/>
  <c r="H180" i="6" s="1"/>
  <c r="G179" i="6"/>
  <c r="H179" i="6" s="1"/>
  <c r="G178" i="6"/>
  <c r="H178" i="6" s="1"/>
  <c r="G177" i="6"/>
  <c r="H177" i="6" s="1"/>
  <c r="G176" i="6"/>
  <c r="H176" i="6" s="1"/>
  <c r="G175" i="6"/>
  <c r="H175" i="6" s="1"/>
  <c r="G174" i="6"/>
  <c r="H174" i="6" s="1"/>
  <c r="G173" i="6"/>
  <c r="H173" i="6" s="1"/>
  <c r="G172" i="6"/>
  <c r="H172" i="6" s="1"/>
  <c r="G171" i="6"/>
  <c r="H171" i="6" s="1"/>
  <c r="G170" i="6"/>
  <c r="H170" i="6" s="1"/>
  <c r="G169" i="6"/>
  <c r="H169" i="6" s="1"/>
  <c r="G168" i="6"/>
  <c r="H168" i="6" s="1"/>
  <c r="G167" i="6"/>
  <c r="H167" i="6" s="1"/>
  <c r="G166" i="6"/>
  <c r="H166" i="6" s="1"/>
  <c r="G165" i="6"/>
  <c r="H165" i="6" s="1"/>
  <c r="G164" i="6"/>
  <c r="H164" i="6" s="1"/>
  <c r="G163" i="6"/>
  <c r="H163" i="6" s="1"/>
  <c r="G162" i="6"/>
  <c r="H162" i="6" s="1"/>
  <c r="G161" i="6"/>
  <c r="H161" i="6" s="1"/>
  <c r="G160" i="6"/>
  <c r="H160" i="6" s="1"/>
  <c r="G159" i="6"/>
  <c r="H159" i="6" s="1"/>
  <c r="G158" i="6"/>
  <c r="H158" i="6" s="1"/>
  <c r="G157" i="6"/>
  <c r="H157" i="6" s="1"/>
  <c r="G156" i="6"/>
  <c r="H156" i="6" s="1"/>
  <c r="G155" i="6"/>
  <c r="H155" i="6" s="1"/>
  <c r="G154" i="6"/>
  <c r="H154" i="6" s="1"/>
  <c r="G153" i="6"/>
  <c r="H153" i="6" s="1"/>
  <c r="G152" i="6"/>
  <c r="H152" i="6" s="1"/>
  <c r="G151" i="6"/>
  <c r="H151" i="6" s="1"/>
  <c r="G150" i="6"/>
  <c r="H150" i="6" s="1"/>
  <c r="G149" i="6"/>
  <c r="H149" i="6" s="1"/>
  <c r="G148" i="6"/>
  <c r="H148" i="6" s="1"/>
  <c r="G147" i="6"/>
  <c r="H147" i="6" s="1"/>
  <c r="G146" i="6"/>
  <c r="H146" i="6" s="1"/>
  <c r="G145" i="6"/>
  <c r="H145" i="6" s="1"/>
  <c r="G144" i="6"/>
  <c r="H144" i="6" s="1"/>
  <c r="G143" i="6"/>
  <c r="H143" i="6" s="1"/>
  <c r="G142" i="6"/>
  <c r="H142" i="6" s="1"/>
  <c r="G141" i="6"/>
  <c r="H141" i="6" s="1"/>
  <c r="G140" i="6"/>
  <c r="H140" i="6" s="1"/>
  <c r="G139" i="6"/>
  <c r="H139" i="6" s="1"/>
  <c r="G138" i="6"/>
  <c r="H138" i="6" s="1"/>
  <c r="G137" i="6"/>
  <c r="H137" i="6" s="1"/>
  <c r="G136" i="6"/>
  <c r="H136" i="6" s="1"/>
  <c r="G135" i="6"/>
  <c r="H135" i="6" s="1"/>
  <c r="G134" i="6"/>
  <c r="H134" i="6" s="1"/>
  <c r="G133" i="6"/>
  <c r="H133" i="6" s="1"/>
  <c r="G132" i="6"/>
  <c r="H132" i="6" s="1"/>
  <c r="G131" i="6"/>
  <c r="H131" i="6" s="1"/>
  <c r="G130" i="6"/>
  <c r="H130" i="6" s="1"/>
  <c r="G129" i="6"/>
  <c r="H129" i="6" s="1"/>
  <c r="G128" i="6"/>
  <c r="H128" i="6" s="1"/>
  <c r="G127" i="6"/>
  <c r="H127" i="6" s="1"/>
  <c r="G126" i="6"/>
  <c r="H126" i="6" s="1"/>
  <c r="G125" i="6"/>
  <c r="H125" i="6" s="1"/>
  <c r="G124" i="6"/>
  <c r="H124" i="6" s="1"/>
  <c r="G123" i="6"/>
  <c r="H123" i="6" s="1"/>
  <c r="G122" i="6"/>
  <c r="H122" i="6" s="1"/>
  <c r="G121" i="6"/>
  <c r="H121" i="6" s="1"/>
  <c r="G120" i="6"/>
  <c r="H120" i="6" s="1"/>
  <c r="G119" i="6"/>
  <c r="H119" i="6" s="1"/>
  <c r="G118" i="6"/>
  <c r="H118" i="6" s="1"/>
  <c r="G117" i="6"/>
  <c r="H117" i="6" s="1"/>
  <c r="G116" i="6"/>
  <c r="H116" i="6" s="1"/>
  <c r="G115" i="6"/>
  <c r="H115" i="6" s="1"/>
  <c r="G114" i="6"/>
  <c r="H114" i="6" s="1"/>
  <c r="G113" i="6"/>
  <c r="H113" i="6" s="1"/>
  <c r="G112" i="6"/>
  <c r="H112" i="6" s="1"/>
  <c r="G111" i="6"/>
  <c r="H111" i="6" s="1"/>
  <c r="G110" i="6"/>
  <c r="H110" i="6" s="1"/>
  <c r="G109" i="6"/>
  <c r="H109" i="6" s="1"/>
  <c r="G108" i="6"/>
  <c r="H108" i="6" s="1"/>
  <c r="G107" i="6"/>
  <c r="H107" i="6" s="1"/>
  <c r="G106" i="6"/>
  <c r="H106" i="6" s="1"/>
  <c r="G105" i="6"/>
  <c r="H105" i="6" s="1"/>
  <c r="G104" i="6"/>
  <c r="H104" i="6" s="1"/>
  <c r="G103" i="6"/>
  <c r="H103" i="6" s="1"/>
  <c r="G102" i="6"/>
  <c r="H102" i="6" s="1"/>
  <c r="G101" i="6"/>
  <c r="H101" i="6" s="1"/>
  <c r="G100" i="6"/>
  <c r="H100" i="6" s="1"/>
  <c r="G99" i="6"/>
  <c r="H99" i="6" s="1"/>
  <c r="G98" i="6"/>
  <c r="H98" i="6" s="1"/>
  <c r="G97" i="6"/>
  <c r="H97" i="6" s="1"/>
  <c r="G96" i="6"/>
  <c r="H96" i="6" s="1"/>
  <c r="G95" i="6"/>
  <c r="H95" i="6" s="1"/>
  <c r="G94" i="6"/>
  <c r="H94" i="6" s="1"/>
  <c r="G93" i="6"/>
  <c r="H93" i="6" s="1"/>
  <c r="G92" i="6"/>
  <c r="H92" i="6" s="1"/>
  <c r="G91" i="6"/>
  <c r="H91" i="6" s="1"/>
  <c r="G90" i="6"/>
  <c r="H90" i="6" s="1"/>
  <c r="G89" i="6"/>
  <c r="H89" i="6" s="1"/>
  <c r="G88" i="6"/>
  <c r="H88" i="6" s="1"/>
  <c r="G87" i="6"/>
  <c r="H87" i="6" s="1"/>
  <c r="G86" i="6"/>
  <c r="H86" i="6" s="1"/>
  <c r="G85" i="6"/>
  <c r="H85" i="6" s="1"/>
  <c r="G84" i="6"/>
  <c r="H84" i="6" s="1"/>
  <c r="G83" i="6"/>
  <c r="H83" i="6" s="1"/>
  <c r="G82" i="6"/>
  <c r="H82" i="6" s="1"/>
  <c r="G81" i="6"/>
  <c r="H81" i="6" s="1"/>
  <c r="G80" i="6"/>
  <c r="H80" i="6" s="1"/>
  <c r="G79" i="6"/>
  <c r="H79" i="6" s="1"/>
  <c r="G78" i="6"/>
  <c r="H78" i="6" s="1"/>
  <c r="G77" i="6"/>
  <c r="H77" i="6" s="1"/>
  <c r="G76" i="6"/>
  <c r="H76" i="6" s="1"/>
  <c r="G75" i="6"/>
  <c r="H75" i="6" s="1"/>
  <c r="G74" i="6"/>
  <c r="H74" i="6" s="1"/>
  <c r="G73" i="6"/>
  <c r="H73" i="6" s="1"/>
  <c r="G72" i="6"/>
  <c r="H72" i="6" s="1"/>
  <c r="G71" i="6"/>
  <c r="H71" i="6" s="1"/>
  <c r="G70" i="6"/>
  <c r="H70" i="6" s="1"/>
  <c r="G69" i="6"/>
  <c r="H69" i="6" s="1"/>
  <c r="G68" i="6"/>
  <c r="H68" i="6" s="1"/>
  <c r="G67" i="6"/>
  <c r="H67" i="6" s="1"/>
  <c r="G66" i="6"/>
  <c r="H66" i="6" s="1"/>
  <c r="G65" i="6"/>
  <c r="H65" i="6" s="1"/>
  <c r="G64" i="6"/>
  <c r="H64" i="6" s="1"/>
  <c r="G63" i="6"/>
  <c r="H63" i="6" s="1"/>
  <c r="G62" i="6"/>
  <c r="H62" i="6" s="1"/>
  <c r="G61" i="6"/>
  <c r="H61" i="6" s="1"/>
  <c r="G60" i="6"/>
  <c r="H60" i="6" s="1"/>
  <c r="H59" i="6"/>
  <c r="G59" i="6"/>
  <c r="G58" i="6"/>
  <c r="H58" i="6" s="1"/>
  <c r="H57" i="6"/>
  <c r="G57" i="6"/>
  <c r="G56" i="6"/>
  <c r="H56" i="6" s="1"/>
  <c r="G55" i="6"/>
  <c r="H55" i="6" s="1"/>
  <c r="G54" i="6"/>
  <c r="H54" i="6" s="1"/>
  <c r="G53" i="6"/>
  <c r="H53" i="6" s="1"/>
  <c r="G52" i="6"/>
  <c r="H52" i="6" s="1"/>
  <c r="G51" i="6"/>
  <c r="H51" i="6" s="1"/>
  <c r="G50" i="6"/>
  <c r="H50" i="6" s="1"/>
  <c r="H49" i="6"/>
  <c r="G49" i="6"/>
  <c r="G48" i="6"/>
  <c r="H48" i="6" s="1"/>
  <c r="G47" i="6"/>
  <c r="H47" i="6" s="1"/>
  <c r="G46" i="6"/>
  <c r="H46" i="6" s="1"/>
  <c r="G45" i="6"/>
  <c r="H45" i="6" s="1"/>
  <c r="G44" i="6"/>
  <c r="H44" i="6" s="1"/>
  <c r="G43" i="6"/>
  <c r="H43" i="6" s="1"/>
  <c r="G42" i="6"/>
  <c r="H42" i="6" s="1"/>
  <c r="G41" i="6"/>
  <c r="H41" i="6" s="1"/>
  <c r="G40" i="6"/>
  <c r="H40" i="6" s="1"/>
  <c r="G39" i="6"/>
  <c r="H39" i="6" s="1"/>
  <c r="H38" i="6"/>
  <c r="G37" i="6"/>
  <c r="H37" i="6" s="1"/>
  <c r="G36" i="6"/>
  <c r="H36" i="6" s="1"/>
  <c r="G35" i="6"/>
  <c r="H35" i="6" s="1"/>
  <c r="G34" i="6"/>
  <c r="H34" i="6" s="1"/>
  <c r="G33" i="6"/>
  <c r="H33" i="6" s="1"/>
  <c r="H32" i="6"/>
  <c r="G32" i="6"/>
  <c r="H31" i="6"/>
  <c r="G31" i="6"/>
  <c r="H30" i="6"/>
  <c r="G30" i="6"/>
  <c r="H29" i="6"/>
  <c r="G29" i="6"/>
  <c r="H28" i="6"/>
  <c r="G28" i="6"/>
  <c r="H27" i="6"/>
  <c r="G27" i="6"/>
  <c r="H26" i="6"/>
  <c r="G26" i="6"/>
  <c r="H25" i="6"/>
  <c r="G25" i="6"/>
  <c r="H24" i="6"/>
  <c r="G24" i="6"/>
  <c r="H23" i="6"/>
  <c r="G23" i="6"/>
  <c r="H22" i="6"/>
  <c r="G22" i="6"/>
  <c r="H21" i="6"/>
  <c r="G21" i="6"/>
  <c r="H20" i="6"/>
  <c r="G20" i="6"/>
  <c r="H19" i="6"/>
  <c r="G19" i="6"/>
  <c r="H18" i="6"/>
  <c r="G18" i="6"/>
  <c r="E6" i="6"/>
  <c r="E5" i="6"/>
  <c r="E7" i="6" s="1"/>
  <c r="E8" i="6" s="1"/>
  <c r="F17" i="6"/>
  <c r="A18" i="6"/>
  <c r="B18" i="6" s="1"/>
  <c r="D23" i="2" l="1"/>
  <c r="O45" i="2"/>
  <c r="K14" i="2"/>
  <c r="M14" i="2"/>
  <c r="N14" i="2"/>
  <c r="O13" i="2"/>
  <c r="M23" i="2"/>
  <c r="K23" i="2"/>
  <c r="I23" i="2"/>
  <c r="G23" i="2"/>
  <c r="F23" i="2"/>
  <c r="O22" i="2"/>
  <c r="C23" i="2"/>
  <c r="O19" i="2"/>
  <c r="E11" i="3"/>
  <c r="E17" i="3" s="1"/>
  <c r="E21" i="3" s="1"/>
  <c r="E27" i="3" s="1"/>
  <c r="E29" i="3" s="1"/>
  <c r="E31" i="3" s="1"/>
  <c r="F11" i="3"/>
  <c r="F17" i="3" s="1"/>
  <c r="F21" i="3" s="1"/>
  <c r="F27" i="3" s="1"/>
  <c r="F29" i="3" s="1"/>
  <c r="F31" i="3" s="1"/>
  <c r="D17" i="3"/>
  <c r="D21" i="3" s="1"/>
  <c r="D27" i="3" s="1"/>
  <c r="D29" i="3" s="1"/>
  <c r="D31" i="3" s="1"/>
  <c r="G11" i="3"/>
  <c r="G17" i="3" s="1"/>
  <c r="G21" i="3" s="1"/>
  <c r="G27" i="3" s="1"/>
  <c r="G29" i="3" s="1"/>
  <c r="G31" i="3" s="1"/>
  <c r="C11" i="3"/>
  <c r="C17" i="3" s="1"/>
  <c r="C21" i="3" s="1"/>
  <c r="C27" i="3" s="1"/>
  <c r="O7" i="2"/>
  <c r="C49" i="2" s="1"/>
  <c r="D49" i="2" s="1"/>
  <c r="C18" i="6"/>
  <c r="D18" i="6" s="1"/>
  <c r="E18" i="6" s="1"/>
  <c r="F18" i="6" s="1"/>
  <c r="C19" i="6" s="1"/>
  <c r="A19" i="6"/>
  <c r="D5" i="1"/>
  <c r="G29" i="1"/>
  <c r="G11" i="1"/>
  <c r="D15" i="1"/>
  <c r="D32" i="1" s="1"/>
  <c r="C15" i="1"/>
  <c r="C32" i="1" s="1"/>
  <c r="E14" i="1"/>
  <c r="E13" i="1"/>
  <c r="E12" i="1"/>
  <c r="E11" i="1"/>
  <c r="E10" i="1"/>
  <c r="E9" i="1"/>
  <c r="E8" i="1"/>
  <c r="E7" i="1"/>
  <c r="E6" i="1"/>
  <c r="E5" i="1"/>
  <c r="E15" i="1" s="1"/>
  <c r="E32" i="1" s="1"/>
  <c r="O14" i="2" l="1"/>
  <c r="O23" i="2"/>
  <c r="C29" i="3"/>
  <c r="C31" i="3" s="1"/>
  <c r="B19" i="6"/>
  <c r="D19" i="6" s="1"/>
  <c r="E19" i="6" s="1"/>
  <c r="F19" i="6" s="1"/>
  <c r="A20" i="6"/>
  <c r="G32" i="1"/>
  <c r="A21" i="6" l="1"/>
  <c r="C20" i="6"/>
  <c r="B20" i="6"/>
  <c r="D20" i="6" l="1"/>
  <c r="E20" i="6" s="1"/>
  <c r="F20" i="6" s="1"/>
  <c r="A22" i="6"/>
  <c r="C21" i="6"/>
  <c r="B21" i="6"/>
  <c r="D21" i="6" l="1"/>
  <c r="E21" i="6" s="1"/>
  <c r="F21" i="6" s="1"/>
  <c r="A23" i="6"/>
  <c r="B22" i="6"/>
  <c r="C22" i="6"/>
  <c r="D22" i="6" l="1"/>
  <c r="E22" i="6" s="1"/>
  <c r="F22" i="6" s="1"/>
  <c r="C23" i="6" s="1"/>
  <c r="A24" i="6"/>
  <c r="B23" i="6"/>
  <c r="D23" i="6" l="1"/>
  <c r="E23" i="6" s="1"/>
  <c r="F23" i="6" s="1"/>
  <c r="C24" i="6" s="1"/>
  <c r="A25" i="6"/>
  <c r="B24" i="6"/>
  <c r="D24" i="6" l="1"/>
  <c r="E24" i="6" s="1"/>
  <c r="F24" i="6" s="1"/>
  <c r="C25" i="6" s="1"/>
  <c r="A26" i="6"/>
  <c r="B25" i="6"/>
  <c r="D25" i="6" l="1"/>
  <c r="E25" i="6" s="1"/>
  <c r="F25" i="6" s="1"/>
  <c r="C26" i="6" s="1"/>
  <c r="A27" i="6"/>
  <c r="B26" i="6"/>
  <c r="D26" i="6" l="1"/>
  <c r="E26" i="6" s="1"/>
  <c r="F26" i="6" s="1"/>
  <c r="A28" i="6"/>
  <c r="C27" i="6"/>
  <c r="B27" i="6"/>
  <c r="D27" i="6" l="1"/>
  <c r="E27" i="6" s="1"/>
  <c r="F27" i="6" s="1"/>
  <c r="C28" i="6" s="1"/>
  <c r="A29" i="6"/>
  <c r="B28" i="6"/>
  <c r="D28" i="6" l="1"/>
  <c r="E28" i="6" s="1"/>
  <c r="F28" i="6" s="1"/>
  <c r="C29" i="6" s="1"/>
  <c r="B29" i="6"/>
  <c r="A30" i="6"/>
  <c r="D29" i="6" l="1"/>
  <c r="E29" i="6" s="1"/>
  <c r="F29" i="6" s="1"/>
  <c r="C30" i="6" s="1"/>
  <c r="A31" i="6"/>
  <c r="B30" i="6"/>
  <c r="D30" i="6" l="1"/>
  <c r="E30" i="6" s="1"/>
  <c r="F30" i="6" s="1"/>
  <c r="C31" i="6" s="1"/>
  <c r="B31" i="6"/>
  <c r="A32" i="6"/>
  <c r="D31" i="6" l="1"/>
  <c r="E31" i="6" s="1"/>
  <c r="F31" i="6" s="1"/>
  <c r="C32" i="6" s="1"/>
  <c r="A33" i="6"/>
  <c r="B32" i="6"/>
  <c r="D32" i="6" l="1"/>
  <c r="E32" i="6" s="1"/>
  <c r="F32" i="6" s="1"/>
  <c r="C33" i="6" s="1"/>
  <c r="A34" i="6"/>
  <c r="B33" i="6"/>
  <c r="D33" i="6" l="1"/>
  <c r="E33" i="6" s="1"/>
  <c r="F33" i="6" s="1"/>
  <c r="C34" i="6" s="1"/>
  <c r="A35" i="6"/>
  <c r="B34" i="6"/>
  <c r="D34" i="6" l="1"/>
  <c r="E34" i="6" s="1"/>
  <c r="F34" i="6" s="1"/>
  <c r="C35" i="6" s="1"/>
  <c r="A36" i="6"/>
  <c r="B35" i="6"/>
  <c r="D35" i="6" l="1"/>
  <c r="E35" i="6" s="1"/>
  <c r="F35" i="6" s="1"/>
  <c r="C36" i="6" s="1"/>
  <c r="A37" i="6"/>
  <c r="B36" i="6"/>
  <c r="D36" i="6" l="1"/>
  <c r="E36" i="6" s="1"/>
  <c r="F36" i="6" s="1"/>
  <c r="C37" i="6" s="1"/>
  <c r="A38" i="6"/>
  <c r="B37" i="6"/>
  <c r="D37" i="6" l="1"/>
  <c r="E37" i="6" s="1"/>
  <c r="F37" i="6" s="1"/>
  <c r="C38" i="6" s="1"/>
  <c r="A39" i="6"/>
  <c r="B38" i="6"/>
  <c r="D38" i="6" l="1"/>
  <c r="E38" i="6" s="1"/>
  <c r="F38" i="6" s="1"/>
  <c r="C39" i="6" s="1"/>
  <c r="B39" i="6"/>
  <c r="A40" i="6"/>
  <c r="D39" i="6" l="1"/>
  <c r="E39" i="6" s="1"/>
  <c r="F39" i="6" s="1"/>
  <c r="C40" i="6" s="1"/>
  <c r="A41" i="6"/>
  <c r="B40" i="6"/>
  <c r="D40" i="6" l="1"/>
  <c r="E40" i="6" s="1"/>
  <c r="F40" i="6" s="1"/>
  <c r="C41" i="6" s="1"/>
  <c r="A42" i="6"/>
  <c r="B41" i="6"/>
  <c r="D41" i="6" l="1"/>
  <c r="E41" i="6" s="1"/>
  <c r="F41" i="6" s="1"/>
  <c r="C42" i="6" s="1"/>
  <c r="A43" i="6"/>
  <c r="B42" i="6"/>
  <c r="D42" i="6" l="1"/>
  <c r="E42" i="6" s="1"/>
  <c r="F42" i="6" s="1"/>
  <c r="C43" i="6" s="1"/>
  <c r="A44" i="6"/>
  <c r="B43" i="6"/>
  <c r="D43" i="6" l="1"/>
  <c r="E43" i="6" s="1"/>
  <c r="F43" i="6" s="1"/>
  <c r="C44" i="6" s="1"/>
  <c r="A45" i="6"/>
  <c r="B44" i="6"/>
  <c r="D44" i="6" l="1"/>
  <c r="E44" i="6" s="1"/>
  <c r="F44" i="6" s="1"/>
  <c r="C45" i="6" s="1"/>
  <c r="A46" i="6"/>
  <c r="B45" i="6"/>
  <c r="D45" i="6" l="1"/>
  <c r="E45" i="6" s="1"/>
  <c r="F45" i="6" s="1"/>
  <c r="C46" i="6" s="1"/>
  <c r="A47" i="6"/>
  <c r="B46" i="6"/>
  <c r="D46" i="6" l="1"/>
  <c r="E46" i="6" s="1"/>
  <c r="F46" i="6" s="1"/>
  <c r="C47" i="6" s="1"/>
  <c r="A48" i="6"/>
  <c r="B47" i="6"/>
  <c r="D47" i="6" l="1"/>
  <c r="E47" i="6" s="1"/>
  <c r="F47" i="6" s="1"/>
  <c r="C48" i="6" s="1"/>
  <c r="A49" i="6"/>
  <c r="B48" i="6"/>
  <c r="D48" i="6" l="1"/>
  <c r="E48" i="6" s="1"/>
  <c r="F48" i="6" s="1"/>
  <c r="C49" i="6" s="1"/>
  <c r="A50" i="6"/>
  <c r="B49" i="6"/>
  <c r="D49" i="6" l="1"/>
  <c r="E49" i="6" s="1"/>
  <c r="F49" i="6" s="1"/>
  <c r="C50" i="6" s="1"/>
  <c r="A51" i="6"/>
  <c r="B50" i="6"/>
  <c r="D50" i="6" l="1"/>
  <c r="E50" i="6" s="1"/>
  <c r="F50" i="6" s="1"/>
  <c r="C51" i="6" s="1"/>
  <c r="A52" i="6"/>
  <c r="B51" i="6"/>
  <c r="D51" i="6" l="1"/>
  <c r="E51" i="6" s="1"/>
  <c r="F51" i="6" s="1"/>
  <c r="C52" i="6" s="1"/>
  <c r="A53" i="6"/>
  <c r="B52" i="6"/>
  <c r="D52" i="6" l="1"/>
  <c r="E52" i="6" s="1"/>
  <c r="F52" i="6" s="1"/>
  <c r="C53" i="6" s="1"/>
  <c r="B53" i="6"/>
  <c r="A54" i="6"/>
  <c r="D53" i="6" l="1"/>
  <c r="E53" i="6" s="1"/>
  <c r="F53" i="6" s="1"/>
  <c r="C54" i="6" s="1"/>
  <c r="A55" i="6"/>
  <c r="B54" i="6"/>
  <c r="D54" i="6" l="1"/>
  <c r="E54" i="6" s="1"/>
  <c r="F54" i="6" s="1"/>
  <c r="C55" i="6" s="1"/>
  <c r="A56" i="6"/>
  <c r="A57" i="6" s="1"/>
  <c r="B55" i="6"/>
  <c r="D55" i="6" l="1"/>
  <c r="E55" i="6" s="1"/>
  <c r="F55" i="6" s="1"/>
  <c r="C56" i="6" s="1"/>
  <c r="B57" i="6"/>
  <c r="A58" i="6"/>
  <c r="B56" i="6"/>
  <c r="D56" i="6" l="1"/>
  <c r="E56" i="6" s="1"/>
  <c r="F56" i="6" s="1"/>
  <c r="C57" i="6" s="1"/>
  <c r="D57" i="6" s="1"/>
  <c r="E57" i="6" s="1"/>
  <c r="F57" i="6" s="1"/>
  <c r="C58" i="6" s="1"/>
  <c r="B58" i="6"/>
  <c r="A59" i="6"/>
  <c r="D58" i="6" l="1"/>
  <c r="E58" i="6" s="1"/>
  <c r="F58" i="6" s="1"/>
  <c r="C59" i="6" s="1"/>
  <c r="A60" i="6"/>
  <c r="B59" i="6"/>
  <c r="D59" i="6" l="1"/>
  <c r="E59" i="6" s="1"/>
  <c r="F59" i="6" s="1"/>
  <c r="C60" i="6" s="1"/>
  <c r="A61" i="6"/>
  <c r="B60" i="6"/>
  <c r="D60" i="6" l="1"/>
  <c r="E60" i="6" s="1"/>
  <c r="F60" i="6" s="1"/>
  <c r="C61" i="6" s="1"/>
  <c r="B61" i="6"/>
  <c r="A62" i="6"/>
  <c r="D61" i="6" l="1"/>
  <c r="E61" i="6" s="1"/>
  <c r="F61" i="6" s="1"/>
  <c r="C62" i="6" s="1"/>
  <c r="A63" i="6"/>
  <c r="B62" i="6"/>
  <c r="D62" i="6" s="1"/>
  <c r="E62" i="6" s="1"/>
  <c r="F62" i="6" s="1"/>
  <c r="C63" i="6" s="1"/>
  <c r="A64" i="6" l="1"/>
  <c r="B63" i="6"/>
  <c r="D63" i="6" s="1"/>
  <c r="E63" i="6" s="1"/>
  <c r="F63" i="6" s="1"/>
  <c r="C64" i="6" s="1"/>
  <c r="A65" i="6" l="1"/>
  <c r="B64" i="6"/>
  <c r="D64" i="6" s="1"/>
  <c r="E64" i="6" s="1"/>
  <c r="F64" i="6" s="1"/>
  <c r="C65" i="6" s="1"/>
  <c r="A66" i="6" l="1"/>
  <c r="B65" i="6"/>
  <c r="D65" i="6" s="1"/>
  <c r="E65" i="6" s="1"/>
  <c r="F65" i="6" s="1"/>
  <c r="A67" i="6" l="1"/>
  <c r="B66" i="6"/>
  <c r="C66" i="6"/>
  <c r="D66" i="6" l="1"/>
  <c r="E66" i="6" s="1"/>
  <c r="F66" i="6" s="1"/>
  <c r="C67" i="6" s="1"/>
  <c r="A68" i="6"/>
  <c r="B67" i="6"/>
  <c r="D67" i="6" l="1"/>
  <c r="E67" i="6" s="1"/>
  <c r="F67" i="6" s="1"/>
  <c r="C68" i="6" s="1"/>
  <c r="A69" i="6"/>
  <c r="B68" i="6"/>
  <c r="D68" i="6" l="1"/>
  <c r="E68" i="6" s="1"/>
  <c r="F68" i="6" s="1"/>
  <c r="C69" i="6" s="1"/>
  <c r="B69" i="6"/>
  <c r="A70" i="6"/>
  <c r="D69" i="6" l="1"/>
  <c r="E69" i="6" s="1"/>
  <c r="F69" i="6" s="1"/>
  <c r="C70" i="6" s="1"/>
  <c r="A71" i="6"/>
  <c r="B70" i="6"/>
  <c r="D70" i="6" l="1"/>
  <c r="E70" i="6" s="1"/>
  <c r="F70" i="6" s="1"/>
  <c r="C71" i="6" s="1"/>
  <c r="A72" i="6"/>
  <c r="B71" i="6"/>
  <c r="D71" i="6" l="1"/>
  <c r="E71" i="6" s="1"/>
  <c r="F71" i="6" s="1"/>
  <c r="C72" i="6" s="1"/>
  <c r="A73" i="6"/>
  <c r="B72" i="6"/>
  <c r="D72" i="6" l="1"/>
  <c r="E72" i="6" s="1"/>
  <c r="F72" i="6" s="1"/>
  <c r="C73" i="6" s="1"/>
  <c r="A74" i="6"/>
  <c r="B73" i="6"/>
  <c r="D73" i="6" l="1"/>
  <c r="E73" i="6" s="1"/>
  <c r="F73" i="6" s="1"/>
  <c r="C74" i="6" s="1"/>
  <c r="A75" i="6"/>
  <c r="B74" i="6"/>
  <c r="D74" i="6" l="1"/>
  <c r="E74" i="6" s="1"/>
  <c r="F74" i="6" s="1"/>
  <c r="C75" i="6" s="1"/>
  <c r="A76" i="6"/>
  <c r="B75" i="6"/>
  <c r="D75" i="6" l="1"/>
  <c r="E75" i="6" s="1"/>
  <c r="F75" i="6" s="1"/>
  <c r="C76" i="6" s="1"/>
  <c r="A77" i="6"/>
  <c r="B76" i="6"/>
  <c r="D76" i="6" l="1"/>
  <c r="E76" i="6" s="1"/>
  <c r="F76" i="6" s="1"/>
  <c r="C77" i="6" s="1"/>
  <c r="A78" i="6"/>
  <c r="B77" i="6"/>
  <c r="D77" i="6" l="1"/>
  <c r="E77" i="6" s="1"/>
  <c r="F77" i="6" s="1"/>
  <c r="C78" i="6" s="1"/>
  <c r="A79" i="6"/>
  <c r="B78" i="6"/>
  <c r="D78" i="6" l="1"/>
  <c r="E78" i="6" s="1"/>
  <c r="F78" i="6" s="1"/>
  <c r="C79" i="6" s="1"/>
  <c r="A80" i="6"/>
  <c r="B79" i="6"/>
  <c r="D79" i="6" l="1"/>
  <c r="E79" i="6" s="1"/>
  <c r="F79" i="6" s="1"/>
  <c r="C80" i="6" s="1"/>
  <c r="A81" i="6"/>
  <c r="B80" i="6"/>
  <c r="D80" i="6" l="1"/>
  <c r="E80" i="6" s="1"/>
  <c r="F80" i="6" s="1"/>
  <c r="C81" i="6" s="1"/>
  <c r="A82" i="6"/>
  <c r="B81" i="6"/>
  <c r="D81" i="6" l="1"/>
  <c r="E81" i="6" s="1"/>
  <c r="F81" i="6" s="1"/>
  <c r="C82" i="6" s="1"/>
  <c r="A83" i="6"/>
  <c r="B82" i="6"/>
  <c r="D82" i="6" l="1"/>
  <c r="E82" i="6" s="1"/>
  <c r="F82" i="6" s="1"/>
  <c r="C83" i="6" s="1"/>
  <c r="A84" i="6"/>
  <c r="B83" i="6"/>
  <c r="D83" i="6" l="1"/>
  <c r="E83" i="6" s="1"/>
  <c r="F83" i="6" s="1"/>
  <c r="C84" i="6" s="1"/>
  <c r="A85" i="6"/>
  <c r="B84" i="6"/>
  <c r="D84" i="6" l="1"/>
  <c r="E84" i="6" s="1"/>
  <c r="F84" i="6" s="1"/>
  <c r="C85" i="6" s="1"/>
  <c r="A86" i="6"/>
  <c r="B85" i="6"/>
  <c r="D85" i="6" l="1"/>
  <c r="E85" i="6" s="1"/>
  <c r="F85" i="6" s="1"/>
  <c r="C86" i="6" s="1"/>
  <c r="A87" i="6"/>
  <c r="B86" i="6"/>
  <c r="D86" i="6" l="1"/>
  <c r="E86" i="6" s="1"/>
  <c r="F86" i="6" s="1"/>
  <c r="C87" i="6" s="1"/>
  <c r="A88" i="6"/>
  <c r="B87" i="6"/>
  <c r="D87" i="6" l="1"/>
  <c r="E87" i="6" s="1"/>
  <c r="F87" i="6" s="1"/>
  <c r="C88" i="6" s="1"/>
  <c r="A89" i="6"/>
  <c r="B88" i="6"/>
  <c r="D88" i="6" l="1"/>
  <c r="E88" i="6" s="1"/>
  <c r="F88" i="6" s="1"/>
  <c r="C89" i="6" s="1"/>
  <c r="A90" i="6"/>
  <c r="B89" i="6"/>
  <c r="D89" i="6" l="1"/>
  <c r="E89" i="6" s="1"/>
  <c r="F89" i="6" s="1"/>
  <c r="A91" i="6"/>
  <c r="B90" i="6"/>
  <c r="C90" i="6"/>
  <c r="D90" i="6" l="1"/>
  <c r="E90" i="6" s="1"/>
  <c r="F90" i="6" s="1"/>
  <c r="C91" i="6" s="1"/>
  <c r="A92" i="6"/>
  <c r="B91" i="6"/>
  <c r="D91" i="6" l="1"/>
  <c r="E91" i="6" s="1"/>
  <c r="F91" i="6" s="1"/>
  <c r="C92" i="6" s="1"/>
  <c r="A93" i="6"/>
  <c r="B92" i="6"/>
  <c r="D92" i="6" l="1"/>
  <c r="E92" i="6" s="1"/>
  <c r="F92" i="6" s="1"/>
  <c r="C93" i="6" s="1"/>
  <c r="A94" i="6"/>
  <c r="B93" i="6"/>
  <c r="D93" i="6" l="1"/>
  <c r="E93" i="6" s="1"/>
  <c r="F93" i="6" s="1"/>
  <c r="C94" i="6" s="1"/>
  <c r="A95" i="6"/>
  <c r="B94" i="6"/>
  <c r="D94" i="6" l="1"/>
  <c r="E94" i="6" s="1"/>
  <c r="F94" i="6" s="1"/>
  <c r="C95" i="6" s="1"/>
  <c r="A96" i="6"/>
  <c r="B95" i="6"/>
  <c r="D95" i="6" l="1"/>
  <c r="E95" i="6" s="1"/>
  <c r="F95" i="6" s="1"/>
  <c r="C96" i="6" s="1"/>
  <c r="B96" i="6"/>
  <c r="A97" i="6"/>
  <c r="D96" i="6" l="1"/>
  <c r="E96" i="6" s="1"/>
  <c r="F96" i="6" s="1"/>
  <c r="C97" i="6" s="1"/>
  <c r="A98" i="6"/>
  <c r="B97" i="6"/>
  <c r="D97" i="6" l="1"/>
  <c r="E97" i="6" s="1"/>
  <c r="F97" i="6" s="1"/>
  <c r="C98" i="6" s="1"/>
  <c r="A99" i="6"/>
  <c r="B98" i="6"/>
  <c r="D98" i="6" l="1"/>
  <c r="E98" i="6" s="1"/>
  <c r="F98" i="6" s="1"/>
  <c r="C99" i="6" s="1"/>
  <c r="A100" i="6"/>
  <c r="B99" i="6"/>
  <c r="D99" i="6" l="1"/>
  <c r="E99" i="6" s="1"/>
  <c r="F99" i="6" s="1"/>
  <c r="C100" i="6" s="1"/>
  <c r="B100" i="6"/>
  <c r="A101" i="6"/>
  <c r="D100" i="6" l="1"/>
  <c r="E100" i="6" s="1"/>
  <c r="F100" i="6" s="1"/>
  <c r="C101" i="6" s="1"/>
  <c r="A102" i="6"/>
  <c r="B101" i="6"/>
  <c r="D101" i="6" l="1"/>
  <c r="E101" i="6" s="1"/>
  <c r="F101" i="6" s="1"/>
  <c r="C102" i="6" s="1"/>
  <c r="A103" i="6"/>
  <c r="B102" i="6"/>
  <c r="D102" i="6" l="1"/>
  <c r="E102" i="6" s="1"/>
  <c r="F102" i="6" s="1"/>
  <c r="C103" i="6" s="1"/>
  <c r="B103" i="6"/>
  <c r="A104" i="6"/>
  <c r="D103" i="6" l="1"/>
  <c r="E103" i="6" s="1"/>
  <c r="F103" i="6" s="1"/>
  <c r="C104" i="6" s="1"/>
  <c r="B104" i="6"/>
  <c r="A105" i="6"/>
  <c r="D104" i="6" l="1"/>
  <c r="E104" i="6" s="1"/>
  <c r="F104" i="6" s="1"/>
  <c r="C105" i="6" s="1"/>
  <c r="B105" i="6"/>
  <c r="A106" i="6"/>
  <c r="D105" i="6" l="1"/>
  <c r="E105" i="6" s="1"/>
  <c r="F105" i="6" s="1"/>
  <c r="C106" i="6" s="1"/>
  <c r="B106" i="6"/>
  <c r="A107" i="6"/>
  <c r="D106" i="6" l="1"/>
  <c r="E106" i="6" s="1"/>
  <c r="F106" i="6" s="1"/>
  <c r="C107" i="6" s="1"/>
  <c r="A108" i="6"/>
  <c r="B107" i="6"/>
  <c r="D107" i="6" l="1"/>
  <c r="E107" i="6" s="1"/>
  <c r="F107" i="6" s="1"/>
  <c r="C108" i="6" s="1"/>
  <c r="B108" i="6"/>
  <c r="A109" i="6"/>
  <c r="D108" i="6" l="1"/>
  <c r="E108" i="6" s="1"/>
  <c r="F108" i="6" s="1"/>
  <c r="C109" i="6" s="1"/>
  <c r="A110" i="6"/>
  <c r="B109" i="6"/>
  <c r="D109" i="6" l="1"/>
  <c r="E109" i="6" s="1"/>
  <c r="F109" i="6" s="1"/>
  <c r="C110" i="6" s="1"/>
  <c r="B110" i="6"/>
  <c r="A111" i="6"/>
  <c r="D110" i="6" l="1"/>
  <c r="E110" i="6" s="1"/>
  <c r="F110" i="6" s="1"/>
  <c r="C111" i="6" s="1"/>
  <c r="A112" i="6"/>
  <c r="B111" i="6"/>
  <c r="D111" i="6" l="1"/>
  <c r="E111" i="6" s="1"/>
  <c r="F111" i="6" s="1"/>
  <c r="C112" i="6" s="1"/>
  <c r="B112" i="6"/>
  <c r="A113" i="6"/>
  <c r="D112" i="6" l="1"/>
  <c r="E112" i="6" s="1"/>
  <c r="F112" i="6" s="1"/>
  <c r="C113" i="6" s="1"/>
  <c r="B113" i="6"/>
  <c r="A114" i="6"/>
  <c r="D113" i="6" l="1"/>
  <c r="E113" i="6" s="1"/>
  <c r="F113" i="6" s="1"/>
  <c r="C114" i="6" s="1"/>
  <c r="A115" i="6"/>
  <c r="B114" i="6"/>
  <c r="D114" i="6" l="1"/>
  <c r="E114" i="6" s="1"/>
  <c r="F114" i="6" s="1"/>
  <c r="C115" i="6" s="1"/>
  <c r="A116" i="6"/>
  <c r="B115" i="6"/>
  <c r="D115" i="6" l="1"/>
  <c r="E115" i="6" s="1"/>
  <c r="F115" i="6" s="1"/>
  <c r="C116" i="6" s="1"/>
  <c r="B116" i="6"/>
  <c r="A117" i="6"/>
  <c r="D116" i="6" l="1"/>
  <c r="E116" i="6" s="1"/>
  <c r="F116" i="6" s="1"/>
  <c r="C117" i="6" s="1"/>
  <c r="A118" i="6"/>
  <c r="B117" i="6"/>
  <c r="D117" i="6" l="1"/>
  <c r="E117" i="6" s="1"/>
  <c r="F117" i="6" s="1"/>
  <c r="C118" i="6" s="1"/>
  <c r="A119" i="6"/>
  <c r="B118" i="6"/>
  <c r="D118" i="6" l="1"/>
  <c r="E118" i="6" s="1"/>
  <c r="F118" i="6" s="1"/>
  <c r="C119" i="6" s="1"/>
  <c r="A120" i="6"/>
  <c r="B119" i="6"/>
  <c r="D119" i="6" l="1"/>
  <c r="E119" i="6" s="1"/>
  <c r="F119" i="6" s="1"/>
  <c r="C120" i="6" s="1"/>
  <c r="B120" i="6"/>
  <c r="A121" i="6"/>
  <c r="D120" i="6" l="1"/>
  <c r="E120" i="6" s="1"/>
  <c r="F120" i="6" s="1"/>
  <c r="C121" i="6" s="1"/>
  <c r="A122" i="6"/>
  <c r="B121" i="6"/>
  <c r="D121" i="6" l="1"/>
  <c r="E121" i="6" s="1"/>
  <c r="F121" i="6" s="1"/>
  <c r="C122" i="6" s="1"/>
  <c r="B122" i="6"/>
  <c r="A123" i="6"/>
  <c r="D122" i="6" l="1"/>
  <c r="E122" i="6" s="1"/>
  <c r="F122" i="6" s="1"/>
  <c r="C123" i="6" s="1"/>
  <c r="A124" i="6"/>
  <c r="B123" i="6"/>
  <c r="D123" i="6" l="1"/>
  <c r="E123" i="6" s="1"/>
  <c r="F123" i="6" s="1"/>
  <c r="C124" i="6" s="1"/>
  <c r="A125" i="6"/>
  <c r="B124" i="6"/>
  <c r="D124" i="6" l="1"/>
  <c r="E124" i="6" s="1"/>
  <c r="F124" i="6" s="1"/>
  <c r="C125" i="6" s="1"/>
  <c r="A126" i="6"/>
  <c r="B125" i="6"/>
  <c r="D125" i="6" l="1"/>
  <c r="E125" i="6" s="1"/>
  <c r="F125" i="6" s="1"/>
  <c r="C126" i="6" s="1"/>
  <c r="B126" i="6"/>
  <c r="A127" i="6"/>
  <c r="D126" i="6" l="1"/>
  <c r="E126" i="6" s="1"/>
  <c r="F126" i="6" s="1"/>
  <c r="C127" i="6" s="1"/>
  <c r="A128" i="6"/>
  <c r="B127" i="6"/>
  <c r="D127" i="6" l="1"/>
  <c r="E127" i="6" s="1"/>
  <c r="F127" i="6" s="1"/>
  <c r="C128" i="6" s="1"/>
  <c r="B128" i="6"/>
  <c r="A129" i="6"/>
  <c r="D128" i="6" l="1"/>
  <c r="E128" i="6" s="1"/>
  <c r="F128" i="6" s="1"/>
  <c r="C129" i="6" s="1"/>
  <c r="B129" i="6"/>
  <c r="A130" i="6"/>
  <c r="D129" i="6" l="1"/>
  <c r="E129" i="6" s="1"/>
  <c r="F129" i="6" s="1"/>
  <c r="C130" i="6" s="1"/>
  <c r="B130" i="6"/>
  <c r="A131" i="6"/>
  <c r="D130" i="6" l="1"/>
  <c r="E130" i="6" s="1"/>
  <c r="F130" i="6" s="1"/>
  <c r="C131" i="6" s="1"/>
  <c r="A132" i="6"/>
  <c r="B131" i="6"/>
  <c r="D131" i="6" l="1"/>
  <c r="E131" i="6" s="1"/>
  <c r="F131" i="6" s="1"/>
  <c r="C132" i="6" s="1"/>
  <c r="B132" i="6"/>
  <c r="A133" i="6"/>
  <c r="D132" i="6" l="1"/>
  <c r="E132" i="6" s="1"/>
  <c r="F132" i="6" s="1"/>
  <c r="C133" i="6" s="1"/>
  <c r="A134" i="6"/>
  <c r="B133" i="6"/>
  <c r="D133" i="6" l="1"/>
  <c r="E133" i="6" s="1"/>
  <c r="F133" i="6" s="1"/>
  <c r="B134" i="6"/>
  <c r="D134" i="6" s="1"/>
  <c r="E134" i="6" s="1"/>
  <c r="F134" i="6" s="1"/>
  <c r="A135" i="6"/>
  <c r="C134" i="6"/>
  <c r="A136" i="6" l="1"/>
  <c r="B135" i="6"/>
  <c r="C135" i="6"/>
  <c r="D135" i="6" l="1"/>
  <c r="E135" i="6" s="1"/>
  <c r="F135" i="6" s="1"/>
  <c r="C136" i="6" s="1"/>
  <c r="B136" i="6"/>
  <c r="A137" i="6"/>
  <c r="D136" i="6" l="1"/>
  <c r="E136" i="6" s="1"/>
  <c r="F136" i="6" s="1"/>
  <c r="C137" i="6" s="1"/>
  <c r="A138" i="6"/>
  <c r="B137" i="6"/>
  <c r="D137" i="6" l="1"/>
  <c r="E137" i="6" s="1"/>
  <c r="F137" i="6" s="1"/>
  <c r="C138" i="6" s="1"/>
  <c r="B138" i="6"/>
  <c r="A139" i="6"/>
  <c r="D138" i="6" l="1"/>
  <c r="E138" i="6" s="1"/>
  <c r="F138" i="6" s="1"/>
  <c r="C139" i="6" s="1"/>
  <c r="A140" i="6"/>
  <c r="B139" i="6"/>
  <c r="D139" i="6" l="1"/>
  <c r="E139" i="6" s="1"/>
  <c r="F139" i="6" s="1"/>
  <c r="C140" i="6" s="1"/>
  <c r="B140" i="6"/>
  <c r="A141" i="6"/>
  <c r="D140" i="6" l="1"/>
  <c r="E140" i="6" s="1"/>
  <c r="F140" i="6" s="1"/>
  <c r="C141" i="6" s="1"/>
  <c r="A142" i="6"/>
  <c r="B141" i="6"/>
  <c r="D141" i="6" l="1"/>
  <c r="E141" i="6" s="1"/>
  <c r="F141" i="6" s="1"/>
  <c r="C142" i="6" s="1"/>
  <c r="B142" i="6"/>
  <c r="A143" i="6"/>
  <c r="D142" i="6" l="1"/>
  <c r="E142" i="6" s="1"/>
  <c r="F142" i="6" s="1"/>
  <c r="C143" i="6" s="1"/>
  <c r="B143" i="6"/>
  <c r="A144" i="6"/>
  <c r="D143" i="6" l="1"/>
  <c r="E143" i="6" s="1"/>
  <c r="F143" i="6" s="1"/>
  <c r="C144" i="6" s="1"/>
  <c r="B144" i="6"/>
  <c r="A145" i="6"/>
  <c r="D144" i="6" l="1"/>
  <c r="E144" i="6" s="1"/>
  <c r="F144" i="6" s="1"/>
  <c r="C145" i="6" s="1"/>
  <c r="A146" i="6"/>
  <c r="B145" i="6"/>
  <c r="D145" i="6" l="1"/>
  <c r="E145" i="6" s="1"/>
  <c r="F145" i="6" s="1"/>
  <c r="C146" i="6" s="1"/>
  <c r="B146" i="6"/>
  <c r="A147" i="6"/>
  <c r="D146" i="6" l="1"/>
  <c r="E146" i="6" s="1"/>
  <c r="F146" i="6" s="1"/>
  <c r="C147" i="6" s="1"/>
  <c r="B147" i="6"/>
  <c r="A148" i="6"/>
  <c r="D147" i="6" l="1"/>
  <c r="E147" i="6" s="1"/>
  <c r="F147" i="6" s="1"/>
  <c r="C148" i="6" s="1"/>
  <c r="A149" i="6"/>
  <c r="B148" i="6"/>
  <c r="D148" i="6" l="1"/>
  <c r="E148" i="6" s="1"/>
  <c r="F148" i="6" s="1"/>
  <c r="C149" i="6" s="1"/>
  <c r="A150" i="6"/>
  <c r="B149" i="6"/>
  <c r="D149" i="6" l="1"/>
  <c r="E149" i="6" s="1"/>
  <c r="F149" i="6" s="1"/>
  <c r="C150" i="6" s="1"/>
  <c r="A151" i="6"/>
  <c r="B150" i="6"/>
  <c r="D150" i="6" l="1"/>
  <c r="E150" i="6" s="1"/>
  <c r="F150" i="6" s="1"/>
  <c r="C151" i="6" s="1"/>
  <c r="A152" i="6"/>
  <c r="B151" i="6"/>
  <c r="D151" i="6" l="1"/>
  <c r="E151" i="6" s="1"/>
  <c r="F151" i="6" s="1"/>
  <c r="C152" i="6" s="1"/>
  <c r="B152" i="6"/>
  <c r="A153" i="6"/>
  <c r="D152" i="6" l="1"/>
  <c r="E152" i="6" s="1"/>
  <c r="F152" i="6" s="1"/>
  <c r="C153" i="6" s="1"/>
  <c r="A154" i="6"/>
  <c r="B153" i="6"/>
  <c r="D153" i="6" l="1"/>
  <c r="E153" i="6" s="1"/>
  <c r="F153" i="6" s="1"/>
  <c r="C154" i="6" s="1"/>
  <c r="A155" i="6"/>
  <c r="B154" i="6"/>
  <c r="D154" i="6" l="1"/>
  <c r="E154" i="6" s="1"/>
  <c r="F154" i="6" s="1"/>
  <c r="C155" i="6" s="1"/>
  <c r="B155" i="6"/>
  <c r="A156" i="6"/>
  <c r="D155" i="6" l="1"/>
  <c r="E155" i="6" s="1"/>
  <c r="F155" i="6" s="1"/>
  <c r="C156" i="6" s="1"/>
  <c r="B156" i="6"/>
  <c r="A157" i="6"/>
  <c r="D156" i="6" l="1"/>
  <c r="E156" i="6" s="1"/>
  <c r="F156" i="6" s="1"/>
  <c r="C157" i="6" s="1"/>
  <c r="A158" i="6"/>
  <c r="B157" i="6"/>
  <c r="D157" i="6" l="1"/>
  <c r="E157" i="6" s="1"/>
  <c r="F157" i="6" s="1"/>
  <c r="C158" i="6" s="1"/>
  <c r="A159" i="6"/>
  <c r="B158" i="6"/>
  <c r="D158" i="6" l="1"/>
  <c r="E158" i="6" s="1"/>
  <c r="F158" i="6" s="1"/>
  <c r="C159" i="6" s="1"/>
  <c r="B159" i="6"/>
  <c r="A160" i="6"/>
  <c r="D159" i="6" l="1"/>
  <c r="E159" i="6" s="1"/>
  <c r="F159" i="6" s="1"/>
  <c r="C160" i="6" s="1"/>
  <c r="B160" i="6"/>
  <c r="A161" i="6"/>
  <c r="D160" i="6" l="1"/>
  <c r="E160" i="6" s="1"/>
  <c r="F160" i="6" s="1"/>
  <c r="C161" i="6" s="1"/>
  <c r="A162" i="6"/>
  <c r="B161" i="6"/>
  <c r="D161" i="6" l="1"/>
  <c r="E161" i="6" s="1"/>
  <c r="F161" i="6" s="1"/>
  <c r="C162" i="6" s="1"/>
  <c r="A163" i="6"/>
  <c r="B162" i="6"/>
  <c r="D162" i="6" l="1"/>
  <c r="E162" i="6" s="1"/>
  <c r="F162" i="6" s="1"/>
  <c r="C163" i="6" s="1"/>
  <c r="B163" i="6"/>
  <c r="A164" i="6"/>
  <c r="D163" i="6" l="1"/>
  <c r="E163" i="6" s="1"/>
  <c r="F163" i="6" s="1"/>
  <c r="C164" i="6" s="1"/>
  <c r="A165" i="6"/>
  <c r="B164" i="6"/>
  <c r="D164" i="6" l="1"/>
  <c r="E164" i="6" s="1"/>
  <c r="F164" i="6" s="1"/>
  <c r="C165" i="6" s="1"/>
  <c r="A166" i="6"/>
  <c r="B165" i="6"/>
  <c r="D165" i="6" l="1"/>
  <c r="E165" i="6" s="1"/>
  <c r="F165" i="6" s="1"/>
  <c r="C166" i="6" s="1"/>
  <c r="A167" i="6"/>
  <c r="B166" i="6"/>
  <c r="D166" i="6" l="1"/>
  <c r="E166" i="6" s="1"/>
  <c r="F166" i="6" s="1"/>
  <c r="C167" i="6" s="1"/>
  <c r="B167" i="6"/>
  <c r="A168" i="6"/>
  <c r="D167" i="6" l="1"/>
  <c r="E167" i="6" s="1"/>
  <c r="F167" i="6" s="1"/>
  <c r="C168" i="6" s="1"/>
  <c r="B168" i="6"/>
  <c r="A169" i="6"/>
  <c r="D168" i="6" l="1"/>
  <c r="E168" i="6" s="1"/>
  <c r="F168" i="6" s="1"/>
  <c r="C169" i="6" s="1"/>
  <c r="A170" i="6"/>
  <c r="B169" i="6"/>
  <c r="D169" i="6" l="1"/>
  <c r="E169" i="6" s="1"/>
  <c r="F169" i="6" s="1"/>
  <c r="C170" i="6" s="1"/>
  <c r="A171" i="6"/>
  <c r="B170" i="6"/>
  <c r="D170" i="6" l="1"/>
  <c r="E170" i="6" s="1"/>
  <c r="F170" i="6" s="1"/>
  <c r="C171" i="6" s="1"/>
  <c r="B171" i="6"/>
  <c r="A172" i="6"/>
  <c r="D171" i="6" l="1"/>
  <c r="E171" i="6" s="1"/>
  <c r="F171" i="6" s="1"/>
  <c r="C172" i="6" s="1"/>
  <c r="B172" i="6"/>
  <c r="A173" i="6"/>
  <c r="D172" i="6" l="1"/>
  <c r="E172" i="6" s="1"/>
  <c r="F172" i="6" s="1"/>
  <c r="C173" i="6" s="1"/>
  <c r="A174" i="6"/>
  <c r="B173" i="6"/>
  <c r="D173" i="6" l="1"/>
  <c r="E173" i="6" s="1"/>
  <c r="F173" i="6" s="1"/>
  <c r="C174" i="6" s="1"/>
  <c r="A175" i="6"/>
  <c r="B174" i="6"/>
  <c r="D174" i="6" l="1"/>
  <c r="E174" i="6" s="1"/>
  <c r="F174" i="6" s="1"/>
  <c r="C175" i="6" s="1"/>
  <c r="B175" i="6"/>
  <c r="A176" i="6"/>
  <c r="D175" i="6" l="1"/>
  <c r="E175" i="6" s="1"/>
  <c r="F175" i="6" s="1"/>
  <c r="C176" i="6" s="1"/>
  <c r="A177" i="6"/>
  <c r="B176" i="6"/>
  <c r="D176" i="6" l="1"/>
  <c r="E176" i="6" s="1"/>
  <c r="F176" i="6" s="1"/>
  <c r="C177" i="6" s="1"/>
  <c r="B177" i="6"/>
  <c r="A178" i="6"/>
  <c r="D177" i="6" l="1"/>
  <c r="E177" i="6" s="1"/>
  <c r="F177" i="6" s="1"/>
  <c r="C178" i="6" s="1"/>
  <c r="A179" i="6"/>
  <c r="B178" i="6"/>
  <c r="D178" i="6" l="1"/>
  <c r="E178" i="6" s="1"/>
  <c r="F178" i="6" s="1"/>
  <c r="C179" i="6" s="1"/>
  <c r="B179" i="6"/>
  <c r="A180" i="6"/>
  <c r="D179" i="6" l="1"/>
  <c r="E179" i="6" s="1"/>
  <c r="F179" i="6" s="1"/>
  <c r="C180" i="6" s="1"/>
  <c r="A181" i="6"/>
  <c r="B180" i="6"/>
  <c r="D180" i="6" l="1"/>
  <c r="E180" i="6" s="1"/>
  <c r="F180" i="6" s="1"/>
  <c r="C181" i="6" s="1"/>
  <c r="B181" i="6"/>
  <c r="A182" i="6"/>
  <c r="D181" i="6" l="1"/>
  <c r="E181" i="6" s="1"/>
  <c r="F181" i="6" s="1"/>
  <c r="C182" i="6" s="1"/>
  <c r="A183" i="6"/>
  <c r="B182" i="6"/>
  <c r="D182" i="6" l="1"/>
  <c r="E182" i="6" s="1"/>
  <c r="F182" i="6" s="1"/>
  <c r="C183" i="6" s="1"/>
  <c r="B183" i="6"/>
  <c r="A184" i="6"/>
  <c r="D183" i="6" l="1"/>
  <c r="E183" i="6" s="1"/>
  <c r="F183" i="6" s="1"/>
  <c r="C184" i="6" s="1"/>
  <c r="A185" i="6"/>
  <c r="B184" i="6"/>
  <c r="D184" i="6" l="1"/>
  <c r="E184" i="6" s="1"/>
  <c r="F184" i="6" s="1"/>
  <c r="C185" i="6" s="1"/>
  <c r="B185" i="6"/>
  <c r="A186" i="6"/>
  <c r="D185" i="6" l="1"/>
  <c r="E185" i="6" s="1"/>
  <c r="F185" i="6" s="1"/>
  <c r="C186" i="6" s="1"/>
  <c r="B186" i="6"/>
  <c r="A187" i="6"/>
  <c r="D186" i="6" l="1"/>
  <c r="E186" i="6" s="1"/>
  <c r="F186" i="6" s="1"/>
  <c r="C187" i="6" s="1"/>
  <c r="B187" i="6"/>
  <c r="A188" i="6"/>
  <c r="D187" i="6" l="1"/>
  <c r="E187" i="6" s="1"/>
  <c r="F187" i="6" s="1"/>
  <c r="C188" i="6" s="1"/>
  <c r="A189" i="6"/>
  <c r="B188" i="6"/>
  <c r="D188" i="6" l="1"/>
  <c r="E188" i="6" s="1"/>
  <c r="F188" i="6" s="1"/>
  <c r="C189" i="6" s="1"/>
  <c r="B189" i="6"/>
  <c r="A190" i="6"/>
  <c r="D189" i="6" l="1"/>
  <c r="E189" i="6" s="1"/>
  <c r="F189" i="6" s="1"/>
  <c r="C190" i="6" s="1"/>
  <c r="B190" i="6"/>
  <c r="A191" i="6"/>
  <c r="D190" i="6" l="1"/>
  <c r="E190" i="6" s="1"/>
  <c r="F190" i="6" s="1"/>
  <c r="C191" i="6" s="1"/>
  <c r="A192" i="6"/>
  <c r="B191" i="6"/>
  <c r="D191" i="6" l="1"/>
  <c r="E191" i="6" s="1"/>
  <c r="F191" i="6" s="1"/>
  <c r="C192" i="6" s="1"/>
  <c r="A193" i="6"/>
  <c r="B192" i="6"/>
  <c r="D192" i="6" l="1"/>
  <c r="E192" i="6" s="1"/>
  <c r="F192" i="6" s="1"/>
  <c r="C193" i="6" s="1"/>
  <c r="B193" i="6"/>
  <c r="A194" i="6"/>
  <c r="D193" i="6" l="1"/>
  <c r="E193" i="6" s="1"/>
  <c r="F193" i="6" s="1"/>
  <c r="C194" i="6" s="1"/>
  <c r="B194" i="6"/>
  <c r="A195" i="6"/>
  <c r="D194" i="6" l="1"/>
  <c r="E194" i="6" s="1"/>
  <c r="F194" i="6" s="1"/>
  <c r="C195" i="6" s="1"/>
  <c r="B195" i="6"/>
  <c r="A196" i="6"/>
  <c r="D195" i="6" l="1"/>
  <c r="E195" i="6" s="1"/>
  <c r="F195" i="6" s="1"/>
  <c r="C196" i="6" s="1"/>
  <c r="B196" i="6"/>
  <c r="A197" i="6"/>
  <c r="D196" i="6" l="1"/>
  <c r="E196" i="6" s="1"/>
  <c r="F196" i="6" s="1"/>
  <c r="C197" i="6" s="1"/>
  <c r="B197" i="6"/>
  <c r="A198" i="6"/>
  <c r="D197" i="6" l="1"/>
  <c r="E197" i="6" s="1"/>
  <c r="F197" i="6" s="1"/>
  <c r="C198" i="6" s="1"/>
  <c r="B198" i="6"/>
  <c r="A199" i="6"/>
  <c r="D198" i="6" l="1"/>
  <c r="E198" i="6" s="1"/>
  <c r="F198" i="6" s="1"/>
  <c r="C199" i="6" s="1"/>
  <c r="A200" i="6"/>
  <c r="B199" i="6"/>
  <c r="D199" i="6" l="1"/>
  <c r="E199" i="6" s="1"/>
  <c r="F199" i="6" s="1"/>
  <c r="C200" i="6" s="1"/>
  <c r="A201" i="6"/>
  <c r="B200" i="6"/>
  <c r="D200" i="6" l="1"/>
  <c r="E200" i="6" s="1"/>
  <c r="F200" i="6" s="1"/>
  <c r="C201" i="6" s="1"/>
  <c r="B201" i="6"/>
  <c r="A202" i="6"/>
  <c r="D201" i="6" l="1"/>
  <c r="E201" i="6" s="1"/>
  <c r="F201" i="6" s="1"/>
  <c r="C202" i="6" s="1"/>
  <c r="B202" i="6"/>
  <c r="A203" i="6"/>
  <c r="D202" i="6" l="1"/>
  <c r="E202" i="6" s="1"/>
  <c r="F202" i="6" s="1"/>
  <c r="C203" i="6" s="1"/>
  <c r="A204" i="6"/>
  <c r="B203" i="6"/>
  <c r="D203" i="6" l="1"/>
  <c r="E203" i="6" s="1"/>
  <c r="F203" i="6" s="1"/>
  <c r="C204" i="6" s="1"/>
  <c r="A205" i="6"/>
  <c r="B204" i="6"/>
  <c r="D204" i="6" l="1"/>
  <c r="E204" i="6" s="1"/>
  <c r="F204" i="6" s="1"/>
  <c r="C205" i="6" s="1"/>
  <c r="A206" i="6"/>
  <c r="B205" i="6"/>
  <c r="D205" i="6" l="1"/>
  <c r="E205" i="6" s="1"/>
  <c r="F205" i="6" s="1"/>
  <c r="C206" i="6" s="1"/>
  <c r="B206" i="6"/>
  <c r="A207" i="6"/>
  <c r="D206" i="6" l="1"/>
  <c r="E206" i="6" s="1"/>
  <c r="F206" i="6" s="1"/>
  <c r="C207" i="6" s="1"/>
  <c r="A208" i="6"/>
  <c r="B207" i="6"/>
  <c r="D207" i="6" l="1"/>
  <c r="E207" i="6" s="1"/>
  <c r="F207" i="6" s="1"/>
  <c r="C208" i="6" s="1"/>
  <c r="A209" i="6"/>
  <c r="B208" i="6"/>
  <c r="D208" i="6" l="1"/>
  <c r="E208" i="6" s="1"/>
  <c r="F208" i="6" s="1"/>
  <c r="C209" i="6" s="1"/>
  <c r="A210" i="6"/>
  <c r="B209" i="6"/>
  <c r="D209" i="6" l="1"/>
  <c r="E209" i="6" s="1"/>
  <c r="F209" i="6" s="1"/>
  <c r="C210" i="6" s="1"/>
  <c r="A211" i="6"/>
  <c r="B210" i="6"/>
  <c r="D210" i="6" l="1"/>
  <c r="E210" i="6" s="1"/>
  <c r="F210" i="6" s="1"/>
  <c r="C211" i="6" s="1"/>
  <c r="B211" i="6"/>
  <c r="A212" i="6"/>
  <c r="D211" i="6" l="1"/>
  <c r="E211" i="6" s="1"/>
  <c r="F211" i="6" s="1"/>
  <c r="C212" i="6" s="1"/>
  <c r="A213" i="6"/>
  <c r="B212" i="6"/>
  <c r="D212" i="6" l="1"/>
  <c r="E212" i="6" s="1"/>
  <c r="F212" i="6" s="1"/>
  <c r="C213" i="6" s="1"/>
  <c r="B213" i="6"/>
  <c r="A214" i="6"/>
  <c r="D213" i="6" l="1"/>
  <c r="E213" i="6" s="1"/>
  <c r="F213" i="6" s="1"/>
  <c r="C214" i="6" s="1"/>
  <c r="A215" i="6"/>
  <c r="B214" i="6"/>
  <c r="D214" i="6" l="1"/>
  <c r="E214" i="6" s="1"/>
  <c r="F214" i="6" s="1"/>
  <c r="C215" i="6" s="1"/>
  <c r="B215" i="6"/>
  <c r="A216" i="6"/>
  <c r="D215" i="6" l="1"/>
  <c r="E215" i="6" s="1"/>
  <c r="F215" i="6" s="1"/>
  <c r="C216" i="6" s="1"/>
  <c r="B216" i="6"/>
  <c r="A217" i="6"/>
  <c r="D216" i="6" l="1"/>
  <c r="E216" i="6" s="1"/>
  <c r="F216" i="6" s="1"/>
  <c r="C217" i="6" s="1"/>
  <c r="B217" i="6"/>
  <c r="A218" i="6"/>
  <c r="D217" i="6" l="1"/>
  <c r="E217" i="6" s="1"/>
  <c r="F217" i="6" s="1"/>
  <c r="C218" i="6" s="1"/>
  <c r="A219" i="6"/>
  <c r="B218" i="6"/>
  <c r="D218" i="6" l="1"/>
  <c r="E218" i="6" s="1"/>
  <c r="F218" i="6" s="1"/>
  <c r="C219" i="6" s="1"/>
  <c r="B219" i="6"/>
  <c r="A220" i="6"/>
  <c r="D219" i="6" l="1"/>
  <c r="E219" i="6" s="1"/>
  <c r="F219" i="6" s="1"/>
  <c r="C220" i="6" s="1"/>
  <c r="A221" i="6"/>
  <c r="B220" i="6"/>
  <c r="D220" i="6" l="1"/>
  <c r="E220" i="6" s="1"/>
  <c r="F220" i="6" s="1"/>
  <c r="C221" i="6" s="1"/>
  <c r="B221" i="6"/>
  <c r="A222" i="6"/>
  <c r="D221" i="6" l="1"/>
  <c r="E221" i="6" s="1"/>
  <c r="F221" i="6" s="1"/>
  <c r="C222" i="6" s="1"/>
  <c r="A223" i="6"/>
  <c r="B222" i="6"/>
  <c r="D222" i="6" l="1"/>
  <c r="E222" i="6" s="1"/>
  <c r="F222" i="6" s="1"/>
  <c r="C223" i="6" s="1"/>
  <c r="B223" i="6"/>
  <c r="A224" i="6"/>
  <c r="D223" i="6" l="1"/>
  <c r="E223" i="6" s="1"/>
  <c r="F223" i="6" s="1"/>
  <c r="C224" i="6" s="1"/>
  <c r="A225" i="6"/>
  <c r="B224" i="6"/>
  <c r="D224" i="6" l="1"/>
  <c r="E224" i="6" s="1"/>
  <c r="F224" i="6" s="1"/>
  <c r="C225" i="6" s="1"/>
  <c r="B225" i="6"/>
  <c r="A226" i="6"/>
  <c r="D225" i="6" l="1"/>
  <c r="E225" i="6" s="1"/>
  <c r="F225" i="6" s="1"/>
  <c r="C226" i="6" s="1"/>
  <c r="A227" i="6"/>
  <c r="B226" i="6"/>
  <c r="D226" i="6" l="1"/>
  <c r="E226" i="6" s="1"/>
  <c r="F226" i="6" s="1"/>
  <c r="C227" i="6" s="1"/>
  <c r="B227" i="6"/>
  <c r="A228" i="6"/>
  <c r="D227" i="6" l="1"/>
  <c r="E227" i="6" s="1"/>
  <c r="F227" i="6" s="1"/>
  <c r="C228" i="6" s="1"/>
  <c r="A229" i="6"/>
  <c r="B228" i="6"/>
  <c r="D228" i="6" l="1"/>
  <c r="E228" i="6" s="1"/>
  <c r="F228" i="6" s="1"/>
  <c r="C229" i="6" s="1"/>
  <c r="A230" i="6"/>
  <c r="B229" i="6"/>
  <c r="D229" i="6" l="1"/>
  <c r="E229" i="6" s="1"/>
  <c r="F229" i="6" s="1"/>
  <c r="C230" i="6" s="1"/>
  <c r="B230" i="6"/>
  <c r="A231" i="6"/>
  <c r="D230" i="6" l="1"/>
  <c r="E230" i="6" s="1"/>
  <c r="F230" i="6" s="1"/>
  <c r="C231" i="6" s="1"/>
  <c r="B231" i="6"/>
  <c r="A232" i="6"/>
  <c r="D231" i="6" l="1"/>
  <c r="E231" i="6" s="1"/>
  <c r="F231" i="6" s="1"/>
  <c r="C232" i="6" s="1"/>
  <c r="A233" i="6"/>
  <c r="B232" i="6"/>
  <c r="D232" i="6" l="1"/>
  <c r="E232" i="6" s="1"/>
  <c r="F232" i="6" s="1"/>
  <c r="C233" i="6" s="1"/>
  <c r="B233" i="6"/>
  <c r="A234" i="6"/>
  <c r="D233" i="6" l="1"/>
  <c r="E233" i="6" s="1"/>
  <c r="F233" i="6" s="1"/>
  <c r="C234" i="6" s="1"/>
  <c r="B234" i="6"/>
  <c r="A235" i="6"/>
  <c r="D234" i="6" l="1"/>
  <c r="E234" i="6" s="1"/>
  <c r="F234" i="6" s="1"/>
  <c r="C235" i="6" s="1"/>
  <c r="B235" i="6"/>
  <c r="A236" i="6"/>
  <c r="D235" i="6" l="1"/>
  <c r="E235" i="6" s="1"/>
  <c r="F235" i="6" s="1"/>
  <c r="C236" i="6" s="1"/>
  <c r="A237" i="6"/>
  <c r="B236" i="6"/>
  <c r="D236" i="6" l="1"/>
  <c r="E236" i="6" s="1"/>
  <c r="F236" i="6" s="1"/>
  <c r="C237" i="6" s="1"/>
  <c r="B237" i="6"/>
  <c r="A238" i="6"/>
  <c r="D237" i="6" l="1"/>
  <c r="E237" i="6" s="1"/>
  <c r="F237" i="6" s="1"/>
  <c r="C238" i="6" s="1"/>
  <c r="A239" i="6"/>
  <c r="B238" i="6"/>
  <c r="D238" i="6" l="1"/>
  <c r="E238" i="6" s="1"/>
  <c r="F238" i="6" s="1"/>
  <c r="C239" i="6" s="1"/>
  <c r="B239" i="6"/>
  <c r="A240" i="6"/>
  <c r="D239" i="6" l="1"/>
  <c r="E239" i="6" s="1"/>
  <c r="F239" i="6" s="1"/>
  <c r="C240" i="6" s="1"/>
  <c r="A241" i="6"/>
  <c r="B240" i="6"/>
  <c r="D240" i="6" l="1"/>
  <c r="E240" i="6" s="1"/>
  <c r="F240" i="6" s="1"/>
  <c r="C241" i="6" s="1"/>
  <c r="B241" i="6"/>
  <c r="A242" i="6"/>
  <c r="D241" i="6" l="1"/>
  <c r="E241" i="6" s="1"/>
  <c r="F241" i="6" s="1"/>
  <c r="C242" i="6" s="1"/>
  <c r="A243" i="6"/>
  <c r="B242" i="6"/>
  <c r="D242" i="6" l="1"/>
  <c r="E242" i="6" s="1"/>
  <c r="F242" i="6" s="1"/>
  <c r="C243" i="6" s="1"/>
  <c r="B243" i="6"/>
  <c r="A244" i="6"/>
  <c r="A245" i="6" s="1"/>
  <c r="D243" i="6" l="1"/>
  <c r="E243" i="6" s="1"/>
  <c r="F243" i="6" s="1"/>
  <c r="C244" i="6" s="1"/>
  <c r="B245" i="6"/>
  <c r="A246" i="6"/>
  <c r="B244" i="6"/>
  <c r="D244" i="6" l="1"/>
  <c r="E244" i="6" s="1"/>
  <c r="F244" i="6" s="1"/>
  <c r="C245" i="6" s="1"/>
  <c r="D245" i="6" s="1"/>
  <c r="E245" i="6" s="1"/>
  <c r="F245" i="6" s="1"/>
  <c r="C246" i="6" s="1"/>
  <c r="A247" i="6"/>
  <c r="B246" i="6"/>
  <c r="D246" i="6" l="1"/>
  <c r="E246" i="6" s="1"/>
  <c r="F246" i="6" s="1"/>
  <c r="C247" i="6" s="1"/>
  <c r="B247" i="6"/>
  <c r="A248" i="6"/>
  <c r="D247" i="6" l="1"/>
  <c r="E247" i="6" s="1"/>
  <c r="F247" i="6" s="1"/>
  <c r="C248" i="6" s="1"/>
  <c r="A249" i="6"/>
  <c r="B248" i="6"/>
  <c r="D248" i="6" l="1"/>
  <c r="E248" i="6" s="1"/>
  <c r="F248" i="6" s="1"/>
  <c r="C249" i="6" s="1"/>
  <c r="B249" i="6"/>
  <c r="A250" i="6"/>
  <c r="D249" i="6" l="1"/>
  <c r="E249" i="6" s="1"/>
  <c r="F249" i="6" s="1"/>
  <c r="C250" i="6" s="1"/>
  <c r="A251" i="6"/>
  <c r="B250" i="6"/>
  <c r="D250" i="6" l="1"/>
  <c r="E250" i="6" s="1"/>
  <c r="F250" i="6" s="1"/>
  <c r="C251" i="6" s="1"/>
  <c r="A252" i="6"/>
  <c r="B251" i="6"/>
  <c r="D251" i="6" l="1"/>
  <c r="E251" i="6" s="1"/>
  <c r="F251" i="6" s="1"/>
  <c r="C252" i="6" s="1"/>
  <c r="A253" i="6"/>
  <c r="B252" i="6"/>
  <c r="D252" i="6" l="1"/>
  <c r="E252" i="6" s="1"/>
  <c r="F252" i="6" s="1"/>
  <c r="C253" i="6" s="1"/>
  <c r="A254" i="6"/>
  <c r="B253" i="6"/>
  <c r="A255" i="6" l="1"/>
  <c r="B254" i="6"/>
  <c r="D253" i="6"/>
  <c r="E253" i="6" s="1"/>
  <c r="F253" i="6" s="1"/>
  <c r="C254" i="6" s="1"/>
  <c r="D254" i="6" l="1"/>
  <c r="E254" i="6" s="1"/>
  <c r="F254" i="6" s="1"/>
  <c r="C255" i="6" s="1"/>
  <c r="B255" i="6"/>
  <c r="A256" i="6"/>
  <c r="D255" i="6" l="1"/>
  <c r="E255" i="6" s="1"/>
  <c r="F255" i="6" s="1"/>
  <c r="C256" i="6" s="1"/>
  <c r="A257" i="6"/>
  <c r="B256" i="6"/>
  <c r="D256" i="6" l="1"/>
  <c r="E256" i="6" s="1"/>
  <c r="F256" i="6" s="1"/>
  <c r="C257" i="6" s="1"/>
  <c r="A258" i="6"/>
  <c r="B257" i="6"/>
  <c r="D257" i="6" l="1"/>
  <c r="E257" i="6" s="1"/>
  <c r="F257" i="6" s="1"/>
  <c r="C258" i="6" s="1"/>
  <c r="A259" i="6"/>
  <c r="B258" i="6"/>
  <c r="D258" i="6" l="1"/>
  <c r="E258" i="6" s="1"/>
  <c r="F258" i="6" s="1"/>
  <c r="C259" i="6" s="1"/>
  <c r="A260" i="6"/>
  <c r="B259" i="6"/>
  <c r="D259" i="6" l="1"/>
  <c r="E259" i="6" s="1"/>
  <c r="F259" i="6" s="1"/>
  <c r="C260" i="6" s="1"/>
  <c r="A261" i="6"/>
  <c r="B260" i="6"/>
  <c r="D260" i="6" l="1"/>
  <c r="E260" i="6" s="1"/>
  <c r="F260" i="6" s="1"/>
  <c r="C261" i="6" s="1"/>
  <c r="A262" i="6"/>
  <c r="B261" i="6"/>
  <c r="D261" i="6" l="1"/>
  <c r="E261" i="6" s="1"/>
  <c r="F261" i="6" s="1"/>
  <c r="C262" i="6" s="1"/>
  <c r="A263" i="6"/>
  <c r="B262" i="6"/>
  <c r="D262" i="6" l="1"/>
  <c r="E262" i="6" s="1"/>
  <c r="F262" i="6" s="1"/>
  <c r="C263" i="6" s="1"/>
  <c r="A264" i="6"/>
  <c r="B263" i="6"/>
  <c r="D263" i="6" l="1"/>
  <c r="E263" i="6" s="1"/>
  <c r="F263" i="6" s="1"/>
  <c r="C264" i="6" s="1"/>
  <c r="A265" i="6"/>
  <c r="B264" i="6"/>
  <c r="D264" i="6" l="1"/>
  <c r="E264" i="6" s="1"/>
  <c r="F264" i="6" s="1"/>
  <c r="C265" i="6" s="1"/>
  <c r="A266" i="6"/>
  <c r="B265" i="6"/>
  <c r="D265" i="6" l="1"/>
  <c r="E265" i="6" s="1"/>
  <c r="F265" i="6" s="1"/>
  <c r="C266" i="6" s="1"/>
  <c r="B266" i="6"/>
  <c r="A267" i="6"/>
  <c r="B267" i="6" l="1"/>
  <c r="A268" i="6"/>
  <c r="D266" i="6"/>
  <c r="E266" i="6" s="1"/>
  <c r="F266" i="6" s="1"/>
  <c r="C267" i="6" s="1"/>
  <c r="A269" i="6" l="1"/>
  <c r="B268" i="6"/>
  <c r="D267" i="6"/>
  <c r="E267" i="6" s="1"/>
  <c r="F267" i="6" s="1"/>
  <c r="C268" i="6" s="1"/>
  <c r="D268" i="6" l="1"/>
  <c r="E268" i="6" s="1"/>
  <c r="F268" i="6" s="1"/>
  <c r="C269" i="6" s="1"/>
  <c r="A270" i="6"/>
  <c r="B269" i="6"/>
  <c r="D269" i="6" l="1"/>
  <c r="E269" i="6" s="1"/>
  <c r="F269" i="6" s="1"/>
  <c r="C270" i="6" s="1"/>
  <c r="A271" i="6"/>
  <c r="B270" i="6"/>
  <c r="D270" i="6" l="1"/>
  <c r="E270" i="6" s="1"/>
  <c r="F270" i="6" s="1"/>
  <c r="C271" i="6" s="1"/>
  <c r="A272" i="6"/>
  <c r="B271" i="6"/>
  <c r="D271" i="6" l="1"/>
  <c r="E271" i="6" s="1"/>
  <c r="F271" i="6" s="1"/>
  <c r="C272" i="6" s="1"/>
  <c r="A273" i="6"/>
  <c r="B272" i="6"/>
  <c r="D272" i="6" l="1"/>
  <c r="E272" i="6" s="1"/>
  <c r="F272" i="6" s="1"/>
  <c r="C273" i="6" s="1"/>
  <c r="B273" i="6"/>
  <c r="A274" i="6"/>
  <c r="D273" i="6" l="1"/>
  <c r="E273" i="6" s="1"/>
  <c r="F273" i="6" s="1"/>
  <c r="C274" i="6" s="1"/>
  <c r="B274" i="6"/>
  <c r="A275" i="6"/>
  <c r="B275" i="6" l="1"/>
  <c r="A276" i="6"/>
  <c r="D274" i="6"/>
  <c r="E274" i="6" s="1"/>
  <c r="F274" i="6" s="1"/>
  <c r="C275" i="6" s="1"/>
  <c r="A277" i="6" l="1"/>
  <c r="B276" i="6"/>
  <c r="D275" i="6"/>
  <c r="E275" i="6" s="1"/>
  <c r="F275" i="6" s="1"/>
  <c r="C276" i="6" s="1"/>
  <c r="D276" i="6" l="1"/>
  <c r="E276" i="6" s="1"/>
  <c r="F276" i="6" s="1"/>
  <c r="C277" i="6" s="1"/>
  <c r="B277" i="6"/>
  <c r="A278" i="6"/>
  <c r="A279" i="6" l="1"/>
  <c r="B278" i="6"/>
  <c r="D277" i="6"/>
  <c r="E277" i="6" s="1"/>
  <c r="F277" i="6" s="1"/>
  <c r="C278" i="6" s="1"/>
  <c r="D278" i="6" l="1"/>
  <c r="E278" i="6" s="1"/>
  <c r="F278" i="6" s="1"/>
  <c r="C279" i="6" s="1"/>
  <c r="A280" i="6"/>
  <c r="B279" i="6"/>
  <c r="D279" i="6" l="1"/>
  <c r="E279" i="6" s="1"/>
  <c r="F279" i="6" s="1"/>
  <c r="C280" i="6" s="1"/>
  <c r="A281" i="6"/>
  <c r="B280" i="6"/>
  <c r="D280" i="6" l="1"/>
  <c r="E280" i="6" s="1"/>
  <c r="F280" i="6" s="1"/>
  <c r="C281" i="6" s="1"/>
  <c r="A282" i="6"/>
  <c r="B281" i="6"/>
  <c r="D281" i="6" l="1"/>
  <c r="E281" i="6" s="1"/>
  <c r="F281" i="6" s="1"/>
  <c r="C282" i="6" s="1"/>
  <c r="A283" i="6"/>
  <c r="B282" i="6"/>
  <c r="D282" i="6" l="1"/>
  <c r="E282" i="6" s="1"/>
  <c r="F282" i="6" s="1"/>
  <c r="C283" i="6" s="1"/>
  <c r="A284" i="6"/>
  <c r="B283" i="6"/>
  <c r="D283" i="6" l="1"/>
  <c r="E283" i="6" s="1"/>
  <c r="F283" i="6" s="1"/>
  <c r="C284" i="6" s="1"/>
  <c r="A285" i="6"/>
  <c r="B284" i="6"/>
  <c r="D284" i="6" l="1"/>
  <c r="E284" i="6" s="1"/>
  <c r="F284" i="6" s="1"/>
  <c r="C285" i="6" s="1"/>
  <c r="A286" i="6"/>
  <c r="B285" i="6"/>
  <c r="D285" i="6" l="1"/>
  <c r="E285" i="6" s="1"/>
  <c r="F285" i="6" s="1"/>
  <c r="C286" i="6" s="1"/>
  <c r="B286" i="6"/>
  <c r="A287" i="6"/>
  <c r="D286" i="6" l="1"/>
  <c r="E286" i="6" s="1"/>
  <c r="F286" i="6" s="1"/>
  <c r="C287" i="6" s="1"/>
  <c r="A288" i="6"/>
  <c r="B287" i="6"/>
  <c r="D287" i="6" l="1"/>
  <c r="E287" i="6" s="1"/>
  <c r="F287" i="6" s="1"/>
  <c r="C288" i="6" s="1"/>
  <c r="A289" i="6"/>
  <c r="B288" i="6"/>
  <c r="D288" i="6" l="1"/>
  <c r="E288" i="6" s="1"/>
  <c r="F288" i="6" s="1"/>
  <c r="C289" i="6" s="1"/>
  <c r="B289" i="6"/>
  <c r="A290" i="6"/>
  <c r="D289" i="6" l="1"/>
  <c r="E289" i="6" s="1"/>
  <c r="F289" i="6" s="1"/>
  <c r="C290" i="6" s="1"/>
  <c r="A291" i="6"/>
  <c r="B290" i="6"/>
  <c r="D290" i="6" l="1"/>
  <c r="E290" i="6" s="1"/>
  <c r="F290" i="6" s="1"/>
  <c r="C291" i="6" s="1"/>
  <c r="B291" i="6"/>
  <c r="A292" i="6"/>
  <c r="D291" i="6" l="1"/>
  <c r="E291" i="6" s="1"/>
  <c r="F291" i="6" s="1"/>
  <c r="C292" i="6" s="1"/>
  <c r="B292" i="6"/>
  <c r="A293" i="6"/>
  <c r="D292" i="6" l="1"/>
  <c r="E292" i="6" s="1"/>
  <c r="F292" i="6" s="1"/>
  <c r="C293" i="6" s="1"/>
  <c r="B293" i="6"/>
  <c r="A294" i="6"/>
  <c r="D293" i="6" l="1"/>
  <c r="E293" i="6" s="1"/>
  <c r="F293" i="6" s="1"/>
  <c r="C294" i="6" s="1"/>
  <c r="A295" i="6"/>
  <c r="B294" i="6"/>
  <c r="D294" i="6" l="1"/>
  <c r="E294" i="6" s="1"/>
  <c r="F294" i="6" s="1"/>
  <c r="C295" i="6" s="1"/>
  <c r="B295" i="6"/>
  <c r="A296" i="6"/>
  <c r="D295" i="6" l="1"/>
  <c r="E295" i="6" s="1"/>
  <c r="F295" i="6" s="1"/>
  <c r="C296" i="6" s="1"/>
  <c r="A297" i="6"/>
  <c r="B296" i="6"/>
  <c r="D296" i="6" l="1"/>
  <c r="E296" i="6" s="1"/>
  <c r="F296" i="6" s="1"/>
  <c r="C297" i="6" s="1"/>
  <c r="A298" i="6"/>
  <c r="B297" i="6"/>
  <c r="D297" i="6" l="1"/>
  <c r="E297" i="6" s="1"/>
  <c r="F297" i="6" s="1"/>
  <c r="C298" i="6" s="1"/>
  <c r="A299" i="6"/>
  <c r="B298" i="6"/>
  <c r="D298" i="6" l="1"/>
  <c r="E298" i="6" s="1"/>
  <c r="F298" i="6" s="1"/>
  <c r="C299" i="6" s="1"/>
  <c r="A300" i="6"/>
  <c r="B299" i="6"/>
  <c r="D299" i="6" l="1"/>
  <c r="E299" i="6" s="1"/>
  <c r="F299" i="6" s="1"/>
  <c r="C300" i="6" s="1"/>
  <c r="A301" i="6"/>
  <c r="B300" i="6"/>
  <c r="D300" i="6" l="1"/>
  <c r="E300" i="6" s="1"/>
  <c r="F300" i="6" s="1"/>
  <c r="C301" i="6" s="1"/>
  <c r="B301" i="6"/>
  <c r="A302" i="6"/>
  <c r="D301" i="6" l="1"/>
  <c r="E301" i="6" s="1"/>
  <c r="F301" i="6" s="1"/>
  <c r="C302" i="6" s="1"/>
  <c r="A303" i="6"/>
  <c r="B302" i="6"/>
  <c r="D302" i="6" l="1"/>
  <c r="E302" i="6" s="1"/>
  <c r="F302" i="6" s="1"/>
  <c r="C303" i="6" s="1"/>
  <c r="B303" i="6"/>
  <c r="A304" i="6"/>
  <c r="D303" i="6" l="1"/>
  <c r="E303" i="6" s="1"/>
  <c r="F303" i="6" s="1"/>
  <c r="C304" i="6" s="1"/>
  <c r="A305" i="6"/>
  <c r="B304" i="6"/>
  <c r="D304" i="6" l="1"/>
  <c r="E304" i="6" s="1"/>
  <c r="F304" i="6" s="1"/>
  <c r="C305" i="6" s="1"/>
  <c r="A306" i="6"/>
  <c r="B305" i="6"/>
  <c r="D305" i="6" l="1"/>
  <c r="E305" i="6" s="1"/>
  <c r="F305" i="6" s="1"/>
  <c r="C306" i="6" s="1"/>
  <c r="A307" i="6"/>
  <c r="B306" i="6"/>
  <c r="D306" i="6" l="1"/>
  <c r="E306" i="6" s="1"/>
  <c r="F306" i="6" s="1"/>
  <c r="C307" i="6" s="1"/>
  <c r="B307" i="6"/>
  <c r="A308" i="6"/>
  <c r="D307" i="6" l="1"/>
  <c r="E307" i="6" s="1"/>
  <c r="F307" i="6" s="1"/>
  <c r="C308" i="6" s="1"/>
  <c r="A309" i="6"/>
  <c r="B308" i="6"/>
  <c r="D308" i="6" l="1"/>
  <c r="E308" i="6" s="1"/>
  <c r="F308" i="6" s="1"/>
  <c r="C309" i="6" s="1"/>
  <c r="A310" i="6"/>
  <c r="B309" i="6"/>
  <c r="D309" i="6" l="1"/>
  <c r="E309" i="6" s="1"/>
  <c r="F309" i="6" s="1"/>
  <c r="C310" i="6" s="1"/>
  <c r="A311" i="6"/>
  <c r="B310" i="6"/>
  <c r="D310" i="6" l="1"/>
  <c r="E310" i="6" s="1"/>
  <c r="F310" i="6" s="1"/>
  <c r="C311" i="6" s="1"/>
  <c r="A312" i="6"/>
  <c r="B311" i="6"/>
  <c r="D311" i="6" l="1"/>
  <c r="E311" i="6" s="1"/>
  <c r="F311" i="6" s="1"/>
  <c r="C312" i="6" s="1"/>
  <c r="A313" i="6"/>
  <c r="B312" i="6"/>
  <c r="D312" i="6" l="1"/>
  <c r="E312" i="6" s="1"/>
  <c r="F312" i="6" s="1"/>
  <c r="C313" i="6" s="1"/>
  <c r="A314" i="6"/>
  <c r="B313" i="6"/>
  <c r="D313" i="6" l="1"/>
  <c r="E313" i="6" s="1"/>
  <c r="F313" i="6" s="1"/>
  <c r="C314" i="6" s="1"/>
  <c r="A315" i="6"/>
  <c r="B314" i="6"/>
  <c r="D314" i="6" l="1"/>
  <c r="E314" i="6" s="1"/>
  <c r="F314" i="6" s="1"/>
  <c r="C315" i="6" s="1"/>
  <c r="A316" i="6"/>
  <c r="B315" i="6"/>
  <c r="D315" i="6" l="1"/>
  <c r="E315" i="6" s="1"/>
  <c r="F315" i="6" s="1"/>
  <c r="C316" i="6" s="1"/>
  <c r="A317" i="6"/>
  <c r="B316" i="6"/>
  <c r="D316" i="6" l="1"/>
  <c r="E316" i="6" s="1"/>
  <c r="F316" i="6" s="1"/>
  <c r="C317" i="6" s="1"/>
  <c r="B317" i="6"/>
  <c r="A318" i="6"/>
  <c r="D317" i="6" l="1"/>
  <c r="E317" i="6" s="1"/>
  <c r="F317" i="6" s="1"/>
  <c r="C318" i="6" s="1"/>
  <c r="B318" i="6"/>
  <c r="A319" i="6"/>
  <c r="D318" i="6" l="1"/>
  <c r="E318" i="6" s="1"/>
  <c r="F318" i="6" s="1"/>
  <c r="C319" i="6" s="1"/>
  <c r="A320" i="6"/>
  <c r="B319" i="6"/>
  <c r="D319" i="6" l="1"/>
  <c r="E319" i="6" s="1"/>
  <c r="F319" i="6" s="1"/>
  <c r="C320" i="6" s="1"/>
  <c r="A321" i="6"/>
  <c r="B320" i="6"/>
  <c r="D320" i="6" l="1"/>
  <c r="E320" i="6" s="1"/>
  <c r="F320" i="6" s="1"/>
  <c r="C321" i="6" s="1"/>
  <c r="A322" i="6"/>
  <c r="B321" i="6"/>
  <c r="D321" i="6" l="1"/>
  <c r="E321" i="6" s="1"/>
  <c r="F321" i="6" s="1"/>
  <c r="C322" i="6" s="1"/>
  <c r="A323" i="6"/>
  <c r="B322" i="6"/>
  <c r="D322" i="6" l="1"/>
  <c r="E322" i="6" s="1"/>
  <c r="F322" i="6" s="1"/>
  <c r="C323" i="6" s="1"/>
  <c r="B323" i="6"/>
  <c r="A324" i="6"/>
  <c r="D323" i="6" l="1"/>
  <c r="E323" i="6" s="1"/>
  <c r="F323" i="6" s="1"/>
  <c r="C324" i="6" s="1"/>
  <c r="A325" i="6"/>
  <c r="B324" i="6"/>
  <c r="D324" i="6" l="1"/>
  <c r="E324" i="6" s="1"/>
  <c r="F324" i="6" s="1"/>
  <c r="C325" i="6" s="1"/>
  <c r="B325" i="6"/>
  <c r="A326" i="6"/>
  <c r="D325" i="6" l="1"/>
  <c r="E325" i="6" s="1"/>
  <c r="F325" i="6" s="1"/>
  <c r="C326" i="6" s="1"/>
  <c r="A327" i="6"/>
  <c r="B326" i="6"/>
  <c r="D326" i="6" l="1"/>
  <c r="E326" i="6" s="1"/>
  <c r="F326" i="6" s="1"/>
  <c r="C327" i="6" s="1"/>
  <c r="A328" i="6"/>
  <c r="B327" i="6"/>
  <c r="D327" i="6" l="1"/>
  <c r="E327" i="6" s="1"/>
  <c r="F327" i="6" s="1"/>
  <c r="C328" i="6" s="1"/>
  <c r="A329" i="6"/>
  <c r="B328" i="6"/>
  <c r="D328" i="6" l="1"/>
  <c r="E328" i="6" s="1"/>
  <c r="F328" i="6" s="1"/>
  <c r="C329" i="6" s="1"/>
  <c r="B329" i="6"/>
  <c r="A330" i="6"/>
  <c r="D329" i="6" l="1"/>
  <c r="E329" i="6" s="1"/>
  <c r="F329" i="6" s="1"/>
  <c r="C330" i="6" s="1"/>
  <c r="B330" i="6"/>
  <c r="A331" i="6"/>
  <c r="D330" i="6" l="1"/>
  <c r="E330" i="6" s="1"/>
  <c r="F330" i="6" s="1"/>
  <c r="C331" i="6" s="1"/>
  <c r="B331" i="6"/>
  <c r="A332" i="6"/>
  <c r="D331" i="6" l="1"/>
  <c r="E331" i="6" s="1"/>
  <c r="F331" i="6" s="1"/>
  <c r="C332" i="6" s="1"/>
  <c r="B332" i="6"/>
  <c r="A333" i="6"/>
  <c r="D332" i="6" l="1"/>
  <c r="E332" i="6" s="1"/>
  <c r="F332" i="6" s="1"/>
  <c r="C333" i="6" s="1"/>
  <c r="A334" i="6"/>
  <c r="B333" i="6"/>
  <c r="D333" i="6" l="1"/>
  <c r="E333" i="6" s="1"/>
  <c r="F333" i="6" s="1"/>
  <c r="C334" i="6" s="1"/>
  <c r="A335" i="6"/>
  <c r="B334" i="6"/>
  <c r="D334" i="6" l="1"/>
  <c r="E334" i="6" s="1"/>
  <c r="F334" i="6" s="1"/>
  <c r="C335" i="6" s="1"/>
  <c r="A336" i="6"/>
  <c r="B335" i="6"/>
  <c r="D335" i="6" l="1"/>
  <c r="E335" i="6" s="1"/>
  <c r="F335" i="6" s="1"/>
  <c r="C336" i="6" s="1"/>
  <c r="A337" i="6"/>
  <c r="B336" i="6"/>
  <c r="D336" i="6" l="1"/>
  <c r="E336" i="6" s="1"/>
  <c r="F336" i="6" s="1"/>
  <c r="C337" i="6" s="1"/>
  <c r="A338" i="6"/>
  <c r="B337" i="6"/>
  <c r="D337" i="6" l="1"/>
  <c r="E337" i="6" s="1"/>
  <c r="F337" i="6" s="1"/>
  <c r="C338" i="6" s="1"/>
  <c r="A339" i="6"/>
  <c r="B338" i="6"/>
  <c r="D338" i="6" l="1"/>
  <c r="E338" i="6" s="1"/>
  <c r="F338" i="6" s="1"/>
  <c r="C339" i="6" s="1"/>
  <c r="A340" i="6"/>
  <c r="B339" i="6"/>
  <c r="D339" i="6" l="1"/>
  <c r="E339" i="6" s="1"/>
  <c r="F339" i="6" s="1"/>
  <c r="C340" i="6" s="1"/>
  <c r="B340" i="6"/>
  <c r="A341" i="6"/>
  <c r="D340" i="6" l="1"/>
  <c r="E340" i="6" s="1"/>
  <c r="F340" i="6" s="1"/>
  <c r="C341" i="6" s="1"/>
  <c r="A342" i="6"/>
  <c r="B341" i="6"/>
  <c r="D341" i="6" l="1"/>
  <c r="E341" i="6" s="1"/>
  <c r="F341" i="6" s="1"/>
  <c r="C342" i="6" s="1"/>
  <c r="A343" i="6"/>
  <c r="B342" i="6"/>
  <c r="D342" i="6" l="1"/>
  <c r="E342" i="6" s="1"/>
  <c r="F342" i="6" s="1"/>
  <c r="C343" i="6" s="1"/>
  <c r="A344" i="6"/>
  <c r="B343" i="6"/>
  <c r="D343" i="6" l="1"/>
  <c r="E343" i="6" s="1"/>
  <c r="F343" i="6" s="1"/>
  <c r="C344" i="6" s="1"/>
  <c r="A345" i="6"/>
  <c r="B344" i="6"/>
  <c r="D344" i="6" l="1"/>
  <c r="E344" i="6" s="1"/>
  <c r="F344" i="6" s="1"/>
  <c r="C345" i="6" s="1"/>
  <c r="A346" i="6"/>
  <c r="B345" i="6"/>
  <c r="D345" i="6" l="1"/>
  <c r="E345" i="6" s="1"/>
  <c r="F345" i="6" s="1"/>
  <c r="C346" i="6" s="1"/>
  <c r="A347" i="6"/>
  <c r="B346" i="6"/>
  <c r="D346" i="6" l="1"/>
  <c r="E346" i="6" s="1"/>
  <c r="F346" i="6" s="1"/>
  <c r="C347" i="6" s="1"/>
  <c r="A348" i="6"/>
  <c r="B347" i="6"/>
  <c r="D347" i="6" l="1"/>
  <c r="E347" i="6" s="1"/>
  <c r="F347" i="6" s="1"/>
  <c r="C348" i="6" s="1"/>
  <c r="A349" i="6"/>
  <c r="B348" i="6"/>
  <c r="D348" i="6" l="1"/>
  <c r="E348" i="6" s="1"/>
  <c r="F348" i="6" s="1"/>
  <c r="C349" i="6" s="1"/>
  <c r="A350" i="6"/>
  <c r="B349" i="6"/>
  <c r="D349" i="6" l="1"/>
  <c r="E349" i="6" s="1"/>
  <c r="F349" i="6" s="1"/>
  <c r="C350" i="6" s="1"/>
  <c r="A351" i="6"/>
  <c r="B350" i="6"/>
  <c r="D350" i="6" l="1"/>
  <c r="E350" i="6" s="1"/>
  <c r="F350" i="6" s="1"/>
  <c r="C351" i="6" s="1"/>
  <c r="A352" i="6"/>
  <c r="B351" i="6"/>
  <c r="D351" i="6" l="1"/>
  <c r="E351" i="6" s="1"/>
  <c r="F351" i="6" s="1"/>
  <c r="C352" i="6" s="1"/>
  <c r="A353" i="6"/>
  <c r="B352" i="6"/>
  <c r="D352" i="6" l="1"/>
  <c r="E352" i="6" s="1"/>
  <c r="F352" i="6" s="1"/>
  <c r="C353" i="6" s="1"/>
  <c r="A354" i="6"/>
  <c r="B353" i="6"/>
  <c r="D353" i="6" l="1"/>
  <c r="E353" i="6" s="1"/>
  <c r="F353" i="6" s="1"/>
  <c r="C354" i="6" s="1"/>
  <c r="A355" i="6"/>
  <c r="B354" i="6"/>
  <c r="D354" i="6" l="1"/>
  <c r="E354" i="6" s="1"/>
  <c r="F354" i="6" s="1"/>
  <c r="C355" i="6" s="1"/>
  <c r="A356" i="6"/>
  <c r="B355" i="6"/>
  <c r="D355" i="6" l="1"/>
  <c r="E355" i="6" s="1"/>
  <c r="F355" i="6" s="1"/>
  <c r="C356" i="6" s="1"/>
  <c r="A357" i="6"/>
  <c r="B356" i="6"/>
  <c r="D356" i="6" l="1"/>
  <c r="E356" i="6" s="1"/>
  <c r="F356" i="6" s="1"/>
  <c r="C357" i="6" s="1"/>
  <c r="A358" i="6"/>
  <c r="B357" i="6"/>
  <c r="D357" i="6" l="1"/>
  <c r="E357" i="6" s="1"/>
  <c r="F357" i="6" s="1"/>
  <c r="C358" i="6" s="1"/>
  <c r="A359" i="6"/>
  <c r="B358" i="6"/>
  <c r="D358" i="6" l="1"/>
  <c r="E358" i="6" s="1"/>
  <c r="F358" i="6" s="1"/>
  <c r="C359" i="6" s="1"/>
  <c r="A360" i="6"/>
  <c r="B359" i="6"/>
  <c r="D359" i="6" l="1"/>
  <c r="E359" i="6" s="1"/>
  <c r="F359" i="6" s="1"/>
  <c r="C360" i="6" s="1"/>
  <c r="A361" i="6"/>
  <c r="B360" i="6"/>
  <c r="D360" i="6" l="1"/>
  <c r="E360" i="6" s="1"/>
  <c r="F360" i="6" s="1"/>
  <c r="C361" i="6" s="1"/>
  <c r="A362" i="6"/>
  <c r="B361" i="6"/>
  <c r="D361" i="6" l="1"/>
  <c r="E361" i="6" s="1"/>
  <c r="F361" i="6" s="1"/>
  <c r="C362" i="6" s="1"/>
  <c r="A363" i="6"/>
  <c r="B362" i="6"/>
  <c r="D362" i="6" l="1"/>
  <c r="E362" i="6" s="1"/>
  <c r="F362" i="6" s="1"/>
  <c r="C363" i="6" s="1"/>
  <c r="A364" i="6"/>
  <c r="B363" i="6"/>
  <c r="D363" i="6" l="1"/>
  <c r="E363" i="6" s="1"/>
  <c r="F363" i="6" s="1"/>
  <c r="C364" i="6" s="1"/>
  <c r="A365" i="6"/>
  <c r="B364" i="6"/>
  <c r="D364" i="6" l="1"/>
  <c r="E364" i="6" s="1"/>
  <c r="F364" i="6" s="1"/>
  <c r="C365" i="6" s="1"/>
  <c r="A366" i="6"/>
  <c r="B365" i="6"/>
  <c r="D365" i="6" l="1"/>
  <c r="E365" i="6" s="1"/>
  <c r="F365" i="6" s="1"/>
  <c r="C366" i="6" s="1"/>
  <c r="A367" i="6"/>
  <c r="B366" i="6"/>
  <c r="D366" i="6" l="1"/>
  <c r="E366" i="6" s="1"/>
  <c r="F366" i="6" s="1"/>
  <c r="C367" i="6" s="1"/>
  <c r="A368" i="6"/>
  <c r="B367" i="6"/>
  <c r="D367" i="6" l="1"/>
  <c r="E367" i="6" s="1"/>
  <c r="F367" i="6" s="1"/>
  <c r="C368" i="6" s="1"/>
  <c r="A369" i="6"/>
  <c r="B368" i="6"/>
  <c r="D368" i="6" l="1"/>
  <c r="E368" i="6" s="1"/>
  <c r="F368" i="6" s="1"/>
  <c r="C369" i="6" s="1"/>
  <c r="A370" i="6"/>
  <c r="B369" i="6"/>
  <c r="D369" i="6" l="1"/>
  <c r="E369" i="6" s="1"/>
  <c r="F369" i="6" s="1"/>
  <c r="C370" i="6" s="1"/>
  <c r="A371" i="6"/>
  <c r="B370" i="6"/>
  <c r="D370" i="6" l="1"/>
  <c r="E370" i="6" s="1"/>
  <c r="F370" i="6" s="1"/>
  <c r="C371" i="6" s="1"/>
  <c r="A372" i="6"/>
  <c r="B371" i="6"/>
  <c r="D371" i="6" l="1"/>
  <c r="E371" i="6" s="1"/>
  <c r="F371" i="6" s="1"/>
  <c r="C372" i="6" s="1"/>
  <c r="A373" i="6"/>
  <c r="B372" i="6"/>
  <c r="D372" i="6" l="1"/>
  <c r="E372" i="6" s="1"/>
  <c r="F372" i="6" s="1"/>
  <c r="C373" i="6" s="1"/>
  <c r="A374" i="6"/>
  <c r="B373" i="6"/>
  <c r="D373" i="6" l="1"/>
  <c r="E373" i="6" s="1"/>
  <c r="F373" i="6" s="1"/>
  <c r="C374" i="6" s="1"/>
  <c r="A375" i="6"/>
  <c r="B374" i="6"/>
  <c r="D374" i="6" l="1"/>
  <c r="E374" i="6" s="1"/>
  <c r="F374" i="6" s="1"/>
  <c r="C375" i="6" s="1"/>
  <c r="A376" i="6"/>
  <c r="B375" i="6"/>
  <c r="D375" i="6" l="1"/>
  <c r="E375" i="6" s="1"/>
  <c r="F375" i="6" s="1"/>
  <c r="C376" i="6" s="1"/>
  <c r="A377" i="6"/>
  <c r="B376" i="6"/>
  <c r="D376" i="6" l="1"/>
  <c r="E376" i="6" s="1"/>
  <c r="F376" i="6" s="1"/>
  <c r="C377" i="6" s="1"/>
  <c r="A378" i="6"/>
  <c r="B377" i="6"/>
  <c r="D377" i="6" l="1"/>
  <c r="E377" i="6" s="1"/>
  <c r="F377" i="6" s="1"/>
  <c r="E378" i="6"/>
  <c r="F378" i="6"/>
  <c r="B378" i="6"/>
  <c r="C378" i="6"/>
  <c r="D378" i="6"/>
  <c r="A379" i="6"/>
  <c r="A380" i="6" l="1"/>
  <c r="E379" i="6"/>
  <c r="C379" i="6"/>
  <c r="D379" i="6"/>
  <c r="F379" i="6"/>
  <c r="B379" i="6"/>
  <c r="C380" i="6" l="1"/>
  <c r="F380" i="6"/>
  <c r="E380" i="6"/>
  <c r="D380" i="6"/>
  <c r="B380" i="6"/>
  <c r="A381" i="6"/>
  <c r="A382" i="6" l="1"/>
  <c r="E381" i="6"/>
  <c r="C381" i="6"/>
  <c r="D381" i="6"/>
  <c r="B381" i="6"/>
  <c r="F381" i="6"/>
  <c r="C382" i="6" l="1"/>
  <c r="E382" i="6"/>
  <c r="F382" i="6"/>
  <c r="D382" i="6"/>
  <c r="B382" i="6"/>
  <c r="A383" i="6"/>
  <c r="B383" i="6" l="1"/>
  <c r="C383" i="6"/>
  <c r="D383" i="6"/>
  <c r="F383" i="6"/>
  <c r="A384" i="6"/>
  <c r="E383" i="6"/>
  <c r="E384" i="6" l="1"/>
  <c r="F384" i="6"/>
  <c r="D384" i="6"/>
  <c r="B384" i="6"/>
  <c r="A385" i="6"/>
  <c r="C384" i="6"/>
  <c r="A386" i="6" l="1"/>
  <c r="E385" i="6"/>
  <c r="F385" i="6"/>
  <c r="C385" i="6"/>
  <c r="D385" i="6"/>
  <c r="B385" i="6"/>
  <c r="E386" i="6" l="1"/>
  <c r="F386" i="6"/>
  <c r="B386" i="6"/>
  <c r="D386" i="6"/>
  <c r="C386" i="6"/>
  <c r="A387" i="6"/>
  <c r="B387" i="6" l="1"/>
  <c r="A388" i="6"/>
  <c r="E387" i="6"/>
  <c r="C387" i="6"/>
  <c r="D387" i="6"/>
  <c r="F387" i="6"/>
  <c r="E388" i="6" l="1"/>
  <c r="F388" i="6"/>
  <c r="B388" i="6"/>
  <c r="D388" i="6"/>
  <c r="A389" i="6"/>
  <c r="C388" i="6"/>
  <c r="E389" i="6" l="1"/>
  <c r="A390" i="6"/>
  <c r="D389" i="6"/>
  <c r="F389" i="6"/>
  <c r="B389" i="6"/>
  <c r="C389" i="6"/>
  <c r="A391" i="6" l="1"/>
  <c r="E390" i="6"/>
  <c r="D390" i="6"/>
  <c r="C390" i="6"/>
  <c r="F390" i="6"/>
  <c r="B390" i="6"/>
  <c r="F391" i="6" l="1"/>
  <c r="E391" i="6"/>
  <c r="C391" i="6"/>
  <c r="D391" i="6"/>
  <c r="B391" i="6"/>
  <c r="A392" i="6"/>
  <c r="A393" i="6" l="1"/>
  <c r="E392" i="6"/>
  <c r="F392" i="6"/>
  <c r="C392" i="6"/>
  <c r="D392" i="6"/>
  <c r="B392" i="6"/>
  <c r="E393" i="6" l="1"/>
  <c r="A394" i="6"/>
  <c r="D393" i="6"/>
  <c r="F393" i="6"/>
  <c r="C393" i="6"/>
  <c r="B393" i="6"/>
  <c r="B394" i="6" l="1"/>
  <c r="A395" i="6"/>
  <c r="E394" i="6"/>
  <c r="C394" i="6"/>
  <c r="D394" i="6"/>
  <c r="F394" i="6"/>
  <c r="F395" i="6" l="1"/>
  <c r="E395" i="6"/>
  <c r="C395" i="6"/>
  <c r="D395" i="6"/>
  <c r="B395" i="6"/>
  <c r="A396" i="6"/>
  <c r="A397" i="6" l="1"/>
  <c r="E396" i="6"/>
  <c r="C396" i="6"/>
  <c r="D396" i="6"/>
  <c r="F396" i="6"/>
  <c r="B396" i="6"/>
  <c r="E397" i="6" l="1"/>
  <c r="A398" i="6"/>
  <c r="D397" i="6"/>
  <c r="F397" i="6"/>
  <c r="C397" i="6"/>
  <c r="B397" i="6"/>
  <c r="A399" i="6" l="1"/>
  <c r="E398" i="6"/>
  <c r="C398" i="6"/>
  <c r="D398" i="6"/>
  <c r="F398" i="6"/>
  <c r="B398" i="6"/>
  <c r="E399" i="6" l="1"/>
  <c r="C399" i="6"/>
  <c r="D399" i="6"/>
  <c r="B399" i="6"/>
  <c r="A400" i="6"/>
  <c r="F399" i="6"/>
  <c r="A401" i="6" l="1"/>
  <c r="E400" i="6"/>
  <c r="C400" i="6"/>
  <c r="D400" i="6"/>
  <c r="F400" i="6"/>
  <c r="B400" i="6"/>
  <c r="E401" i="6" l="1"/>
  <c r="A402" i="6"/>
  <c r="F401" i="6"/>
  <c r="B401" i="6"/>
  <c r="D401" i="6"/>
  <c r="C401" i="6"/>
  <c r="A403" i="6" l="1"/>
  <c r="E402" i="6"/>
  <c r="D402" i="6"/>
  <c r="C402" i="6"/>
  <c r="F402" i="6"/>
  <c r="B402" i="6"/>
  <c r="E403" i="6" l="1"/>
  <c r="C403" i="6"/>
  <c r="A404" i="6"/>
  <c r="D403" i="6"/>
  <c r="B403" i="6"/>
  <c r="F403" i="6"/>
  <c r="A405" i="6" l="1"/>
  <c r="E404" i="6"/>
  <c r="C404" i="6"/>
  <c r="D404" i="6"/>
  <c r="F404" i="6"/>
  <c r="B404" i="6"/>
  <c r="E405" i="6" l="1"/>
  <c r="A406" i="6"/>
  <c r="D405" i="6"/>
  <c r="F405" i="6"/>
  <c r="C405" i="6"/>
  <c r="B405" i="6"/>
  <c r="A407" i="6" l="1"/>
  <c r="E406" i="6"/>
  <c r="C406" i="6"/>
  <c r="D406" i="6"/>
  <c r="F406" i="6"/>
  <c r="B406" i="6"/>
  <c r="E407" i="6" l="1"/>
  <c r="C407" i="6"/>
  <c r="D407" i="6"/>
  <c r="B407" i="6"/>
  <c r="A408" i="6"/>
  <c r="F407" i="6"/>
  <c r="C408" i="6" l="1"/>
  <c r="D408" i="6"/>
  <c r="F408" i="6"/>
  <c r="A409" i="6"/>
  <c r="E408" i="6"/>
  <c r="B408" i="6"/>
  <c r="E409" i="6" l="1"/>
  <c r="A410" i="6"/>
  <c r="C409" i="6"/>
  <c r="B409" i="6"/>
  <c r="D409" i="6"/>
  <c r="F409" i="6"/>
  <c r="B410" i="6" l="1"/>
  <c r="A411" i="6"/>
  <c r="E410" i="6"/>
  <c r="F410" i="6"/>
  <c r="C410" i="6"/>
  <c r="D410" i="6"/>
  <c r="E411" i="6" l="1"/>
  <c r="C411" i="6"/>
  <c r="A412" i="6"/>
  <c r="F411" i="6"/>
  <c r="D411" i="6"/>
  <c r="B411" i="6"/>
  <c r="A413" i="6" l="1"/>
  <c r="E412" i="6"/>
  <c r="B412" i="6"/>
  <c r="C412" i="6"/>
  <c r="D412" i="6"/>
  <c r="F412" i="6"/>
  <c r="E413" i="6" l="1"/>
  <c r="A414" i="6"/>
  <c r="D413" i="6"/>
  <c r="F413" i="6"/>
  <c r="B413" i="6"/>
  <c r="C413" i="6"/>
  <c r="A415" i="6" l="1"/>
  <c r="E414" i="6"/>
  <c r="C414" i="6"/>
  <c r="D414" i="6"/>
  <c r="F414" i="6"/>
  <c r="B414" i="6"/>
  <c r="E415" i="6" l="1"/>
  <c r="C415" i="6"/>
  <c r="D415" i="6"/>
  <c r="B415" i="6"/>
  <c r="A416" i="6"/>
  <c r="F415" i="6"/>
  <c r="A417" i="6" l="1"/>
  <c r="E416" i="6"/>
  <c r="C416" i="6"/>
  <c r="D416" i="6"/>
  <c r="F416" i="6"/>
  <c r="B416" i="6"/>
  <c r="E417" i="6" l="1"/>
  <c r="A418" i="6"/>
  <c r="D417" i="6"/>
  <c r="F417" i="6"/>
  <c r="C417" i="6"/>
  <c r="B417" i="6"/>
  <c r="A419" i="6" l="1"/>
  <c r="E418" i="6"/>
  <c r="C418" i="6"/>
  <c r="D418" i="6"/>
  <c r="F418" i="6"/>
  <c r="B418" i="6"/>
  <c r="F419" i="6" l="1"/>
  <c r="E419" i="6"/>
  <c r="C419" i="6"/>
  <c r="D419" i="6"/>
  <c r="B419" i="6"/>
  <c r="A420" i="6"/>
  <c r="B420" i="6" l="1"/>
  <c r="A421" i="6"/>
  <c r="E420" i="6"/>
  <c r="C420" i="6"/>
  <c r="D420" i="6"/>
  <c r="F420" i="6"/>
  <c r="E421" i="6" l="1"/>
  <c r="A422" i="6"/>
  <c r="D421" i="6"/>
  <c r="F421" i="6"/>
  <c r="C421" i="6"/>
  <c r="B421" i="6"/>
  <c r="A423" i="6" l="1"/>
  <c r="E422" i="6"/>
  <c r="C422" i="6"/>
  <c r="D422" i="6"/>
  <c r="F422" i="6"/>
  <c r="B422" i="6"/>
  <c r="E423" i="6" l="1"/>
  <c r="C423" i="6"/>
  <c r="D423" i="6"/>
  <c r="B423" i="6"/>
  <c r="A424" i="6"/>
  <c r="F423" i="6"/>
  <c r="A425" i="6" l="1"/>
  <c r="E424" i="6"/>
  <c r="C424" i="6"/>
  <c r="D424" i="6"/>
  <c r="F424" i="6"/>
  <c r="B424" i="6"/>
  <c r="E425" i="6" l="1"/>
  <c r="A426" i="6"/>
  <c r="D425" i="6"/>
  <c r="F425" i="6"/>
  <c r="C425" i="6"/>
  <c r="B425" i="6"/>
  <c r="A427" i="6" l="1"/>
  <c r="E426" i="6"/>
  <c r="C426" i="6"/>
  <c r="D426" i="6"/>
  <c r="F426" i="6"/>
  <c r="B426" i="6"/>
  <c r="E427" i="6" l="1"/>
  <c r="C427" i="6"/>
  <c r="D427" i="6"/>
  <c r="B427" i="6"/>
  <c r="A428" i="6"/>
  <c r="F427" i="6"/>
  <c r="A429" i="6" l="1"/>
  <c r="E428" i="6"/>
  <c r="C428" i="6"/>
  <c r="D428" i="6"/>
  <c r="F428" i="6"/>
  <c r="B428" i="6"/>
  <c r="E429" i="6" l="1"/>
  <c r="A430" i="6"/>
  <c r="D429" i="6"/>
  <c r="F429" i="6"/>
  <c r="C429" i="6"/>
  <c r="B429" i="6"/>
  <c r="A431" i="6" l="1"/>
  <c r="E430" i="6"/>
  <c r="C430" i="6"/>
  <c r="D430" i="6"/>
  <c r="F430" i="6"/>
  <c r="B430" i="6"/>
  <c r="E431" i="6" l="1"/>
  <c r="C431" i="6"/>
  <c r="D431" i="6"/>
  <c r="B431" i="6"/>
  <c r="A432" i="6"/>
  <c r="F431" i="6"/>
  <c r="A433" i="6" l="1"/>
  <c r="E432" i="6"/>
  <c r="C432" i="6"/>
  <c r="D432" i="6"/>
  <c r="F432" i="6"/>
  <c r="B432" i="6"/>
  <c r="E433" i="6" l="1"/>
  <c r="A434" i="6"/>
  <c r="D433" i="6"/>
  <c r="F433" i="6"/>
  <c r="C433" i="6"/>
  <c r="B433" i="6"/>
  <c r="B434" i="6" l="1"/>
  <c r="A435" i="6"/>
  <c r="E434" i="6"/>
  <c r="C434" i="6"/>
  <c r="D434" i="6"/>
  <c r="F434" i="6"/>
  <c r="F435" i="6" l="1"/>
  <c r="E435" i="6"/>
  <c r="C435" i="6"/>
  <c r="D435" i="6"/>
  <c r="B435" i="6"/>
  <c r="A436" i="6"/>
  <c r="B436" i="6" l="1"/>
  <c r="A437" i="6"/>
  <c r="E436" i="6"/>
  <c r="C436" i="6"/>
  <c r="D436" i="6"/>
  <c r="F436" i="6"/>
  <c r="E437" i="6" l="1"/>
  <c r="A438" i="6"/>
  <c r="D437" i="6"/>
  <c r="F437" i="6"/>
  <c r="C437" i="6"/>
  <c r="B437" i="6"/>
  <c r="A439" i="6" l="1"/>
  <c r="E438" i="6"/>
  <c r="C438" i="6"/>
  <c r="D438" i="6"/>
  <c r="F438" i="6"/>
  <c r="B438" i="6"/>
  <c r="E439" i="6" l="1"/>
  <c r="C439" i="6"/>
  <c r="D439" i="6"/>
  <c r="B439" i="6"/>
  <c r="A440" i="6"/>
  <c r="F439" i="6"/>
  <c r="A441" i="6" l="1"/>
  <c r="E440" i="6"/>
  <c r="C440" i="6"/>
  <c r="D440" i="6"/>
  <c r="F440" i="6"/>
  <c r="B440" i="6"/>
  <c r="E441" i="6" l="1"/>
  <c r="A442" i="6"/>
  <c r="B441" i="6"/>
  <c r="D441" i="6"/>
  <c r="F441" i="6"/>
  <c r="C441" i="6"/>
  <c r="A443" i="6" l="1"/>
  <c r="E442" i="6"/>
  <c r="C442" i="6"/>
  <c r="D442" i="6"/>
  <c r="F442" i="6"/>
  <c r="B442" i="6"/>
  <c r="E443" i="6" l="1"/>
  <c r="C443" i="6"/>
  <c r="D443" i="6"/>
  <c r="B443" i="6"/>
  <c r="A444" i="6"/>
  <c r="F443" i="6"/>
  <c r="A445" i="6" l="1"/>
  <c r="E444" i="6"/>
  <c r="C444" i="6"/>
  <c r="D444" i="6"/>
  <c r="F444" i="6"/>
  <c r="B444" i="6"/>
  <c r="E445" i="6" l="1"/>
  <c r="A446" i="6"/>
  <c r="C445" i="6"/>
  <c r="D445" i="6"/>
  <c r="F445" i="6"/>
  <c r="B445" i="6"/>
  <c r="A447" i="6" l="1"/>
  <c r="E446" i="6"/>
  <c r="C446" i="6"/>
  <c r="D446" i="6"/>
  <c r="F446" i="6"/>
  <c r="B446" i="6"/>
  <c r="E447" i="6" l="1"/>
  <c r="C447" i="6"/>
  <c r="D447" i="6"/>
  <c r="B447" i="6"/>
  <c r="F447" i="6"/>
  <c r="A448" i="6"/>
  <c r="E448" i="6" l="1"/>
  <c r="F448" i="6"/>
  <c r="D448" i="6"/>
  <c r="B448" i="6"/>
  <c r="A449" i="6"/>
  <c r="C448" i="6"/>
  <c r="A450" i="6" l="1"/>
  <c r="E449" i="6"/>
  <c r="F449" i="6"/>
  <c r="B449" i="6"/>
  <c r="C449" i="6"/>
  <c r="D449" i="6"/>
  <c r="D450" i="6" l="1"/>
  <c r="B450" i="6"/>
  <c r="E450" i="6"/>
  <c r="F450" i="6"/>
  <c r="A451" i="6"/>
  <c r="C450" i="6"/>
  <c r="A452" i="6" l="1"/>
  <c r="E451" i="6"/>
  <c r="D451" i="6"/>
  <c r="F451" i="6"/>
  <c r="B451" i="6"/>
  <c r="C451" i="6"/>
  <c r="E452" i="6" l="1"/>
  <c r="F452" i="6"/>
  <c r="B452" i="6"/>
  <c r="A453" i="6"/>
  <c r="D452" i="6"/>
  <c r="C452" i="6"/>
  <c r="A454" i="6" l="1"/>
  <c r="E453" i="6"/>
  <c r="C453" i="6"/>
  <c r="D453" i="6"/>
  <c r="F453" i="6"/>
  <c r="B453" i="6"/>
  <c r="E454" i="6" l="1"/>
  <c r="F454" i="6"/>
  <c r="D454" i="6"/>
  <c r="B454" i="6"/>
  <c r="C454" i="6"/>
  <c r="A455" i="6"/>
  <c r="A456" i="6" l="1"/>
  <c r="E455" i="6"/>
  <c r="C455" i="6"/>
  <c r="D455" i="6"/>
  <c r="F455" i="6"/>
  <c r="B455" i="6"/>
  <c r="E456" i="6" l="1"/>
  <c r="F456" i="6"/>
  <c r="D456" i="6"/>
  <c r="B456" i="6"/>
  <c r="A457" i="6"/>
  <c r="C456" i="6"/>
  <c r="A458" i="6" l="1"/>
  <c r="E457" i="6"/>
  <c r="C457" i="6"/>
  <c r="D457" i="6"/>
  <c r="F457" i="6"/>
  <c r="B457" i="6"/>
  <c r="E458" i="6" l="1"/>
  <c r="F458" i="6"/>
  <c r="D458" i="6"/>
  <c r="B458" i="6"/>
  <c r="A459" i="6"/>
  <c r="C458" i="6"/>
  <c r="A460" i="6" l="1"/>
  <c r="E459" i="6"/>
  <c r="C459" i="6"/>
  <c r="D459" i="6"/>
  <c r="B459" i="6"/>
  <c r="F459" i="6"/>
  <c r="E460" i="6" l="1"/>
  <c r="F460" i="6"/>
  <c r="D460" i="6"/>
  <c r="B460" i="6"/>
  <c r="A461" i="6"/>
  <c r="C460" i="6"/>
  <c r="A462" i="6" l="1"/>
  <c r="E461" i="6"/>
  <c r="C461" i="6"/>
  <c r="D461" i="6"/>
  <c r="F461" i="6"/>
  <c r="B461" i="6"/>
  <c r="E462" i="6" l="1"/>
  <c r="F462" i="6"/>
  <c r="D462" i="6"/>
  <c r="B462" i="6"/>
  <c r="A463" i="6"/>
  <c r="C462" i="6"/>
  <c r="A464" i="6" l="1"/>
  <c r="E463" i="6"/>
  <c r="C463" i="6"/>
  <c r="D463" i="6"/>
  <c r="F463" i="6"/>
  <c r="B463" i="6"/>
  <c r="E464" i="6" l="1"/>
  <c r="F464" i="6"/>
  <c r="D464" i="6"/>
  <c r="B464" i="6"/>
  <c r="A465" i="6"/>
  <c r="C464" i="6"/>
  <c r="A466" i="6" l="1"/>
  <c r="E465" i="6"/>
  <c r="C465" i="6"/>
  <c r="D465" i="6"/>
  <c r="F465" i="6"/>
  <c r="B465" i="6"/>
  <c r="E466" i="6" l="1"/>
  <c r="F466" i="6"/>
  <c r="D466" i="6"/>
  <c r="B466" i="6"/>
  <c r="C466" i="6"/>
  <c r="A467" i="6"/>
  <c r="A468" i="6" l="1"/>
  <c r="E467" i="6"/>
  <c r="C467" i="6"/>
  <c r="D467" i="6"/>
  <c r="F467" i="6"/>
  <c r="B467" i="6"/>
  <c r="E468" i="6" l="1"/>
  <c r="F468" i="6"/>
  <c r="D468" i="6"/>
  <c r="B468" i="6"/>
  <c r="A469" i="6"/>
  <c r="C468" i="6"/>
  <c r="A470" i="6" l="1"/>
  <c r="E469" i="6"/>
  <c r="C469" i="6"/>
  <c r="D469" i="6"/>
  <c r="F469" i="6"/>
  <c r="B469" i="6"/>
  <c r="E470" i="6" l="1"/>
  <c r="F470" i="6"/>
  <c r="D470" i="6"/>
  <c r="B470" i="6"/>
  <c r="A471" i="6"/>
  <c r="C470" i="6"/>
  <c r="C471" i="6" l="1"/>
  <c r="D471" i="6"/>
  <c r="F471" i="6"/>
  <c r="B471" i="6"/>
  <c r="A472" i="6"/>
  <c r="E471" i="6"/>
  <c r="E472" i="6" l="1"/>
  <c r="F472" i="6"/>
  <c r="D472" i="6"/>
  <c r="B472" i="6"/>
  <c r="C472" i="6"/>
  <c r="A473" i="6"/>
  <c r="A474" i="6" l="1"/>
  <c r="E473" i="6"/>
  <c r="C473" i="6"/>
  <c r="D473" i="6"/>
  <c r="F473" i="6"/>
  <c r="B473" i="6"/>
  <c r="D474" i="6" l="1"/>
  <c r="B474" i="6"/>
  <c r="A475" i="6"/>
  <c r="E474" i="6"/>
  <c r="F474" i="6"/>
  <c r="C474" i="6"/>
  <c r="A476" i="6" l="1"/>
  <c r="E475" i="6"/>
  <c r="C475" i="6"/>
  <c r="D475" i="6"/>
  <c r="F475" i="6"/>
  <c r="B475" i="6"/>
  <c r="D476" i="6" l="1"/>
  <c r="B476" i="6"/>
  <c r="A477" i="6"/>
  <c r="C476" i="6"/>
  <c r="E476" i="6"/>
  <c r="F476" i="6"/>
  <c r="C477" i="6" l="1"/>
  <c r="D477" i="6"/>
  <c r="B477" i="6"/>
  <c r="F477" i="6"/>
  <c r="A478" i="6"/>
  <c r="E477" i="6"/>
  <c r="C478" i="6" l="1"/>
  <c r="B478" i="6"/>
  <c r="A479" i="6"/>
  <c r="E478" i="6"/>
  <c r="F478" i="6"/>
  <c r="D478" i="6"/>
  <c r="A480" i="6" l="1"/>
  <c r="E479" i="6"/>
  <c r="C479" i="6"/>
  <c r="D479" i="6"/>
  <c r="F479" i="6"/>
  <c r="B479" i="6"/>
  <c r="E480" i="6" l="1"/>
  <c r="F480" i="6"/>
  <c r="C480" i="6"/>
  <c r="D480" i="6"/>
  <c r="B480" i="6"/>
  <c r="A481" i="6"/>
  <c r="A482" i="6" l="1"/>
  <c r="E481" i="6"/>
  <c r="C481" i="6"/>
  <c r="D481" i="6"/>
  <c r="F481" i="6"/>
  <c r="B481" i="6"/>
  <c r="D482" i="6" l="1"/>
  <c r="B482" i="6"/>
  <c r="C482" i="6"/>
  <c r="A483" i="6"/>
  <c r="E482" i="6"/>
  <c r="F482" i="6"/>
  <c r="C483" i="6" l="1"/>
  <c r="D483" i="6"/>
  <c r="F483" i="6"/>
  <c r="B483" i="6"/>
  <c r="A484" i="6"/>
  <c r="E483" i="6"/>
  <c r="D484" i="6" l="1"/>
  <c r="B484" i="6"/>
  <c r="E484" i="6"/>
  <c r="F484" i="6"/>
  <c r="A485" i="6"/>
  <c r="C484" i="6"/>
  <c r="C485" i="6" l="1"/>
  <c r="D485" i="6"/>
  <c r="B485" i="6"/>
  <c r="F485" i="6"/>
  <c r="A486" i="6"/>
  <c r="E485" i="6"/>
  <c r="D486" i="6" l="1"/>
  <c r="B486" i="6"/>
  <c r="A487" i="6"/>
  <c r="C486" i="6"/>
  <c r="E486" i="6"/>
  <c r="F486" i="6"/>
  <c r="C487" i="6" l="1"/>
  <c r="D487" i="6"/>
  <c r="F487" i="6"/>
  <c r="B487" i="6"/>
  <c r="A488" i="6"/>
  <c r="E487" i="6"/>
  <c r="D488" i="6" l="1"/>
  <c r="B488" i="6"/>
  <c r="C488" i="6"/>
  <c r="A489" i="6"/>
  <c r="E488" i="6"/>
  <c r="F488" i="6"/>
  <c r="C489" i="6" l="1"/>
  <c r="D489" i="6"/>
  <c r="F489" i="6"/>
  <c r="B489" i="6"/>
  <c r="A490" i="6"/>
  <c r="E489" i="6"/>
  <c r="D490" i="6" l="1"/>
  <c r="B490" i="6"/>
  <c r="A491" i="6"/>
  <c r="E490" i="6"/>
  <c r="F490" i="6"/>
  <c r="C490" i="6"/>
  <c r="C491" i="6" l="1"/>
  <c r="D491" i="6"/>
  <c r="F491" i="6"/>
  <c r="B491" i="6"/>
  <c r="A492" i="6"/>
  <c r="E491" i="6"/>
  <c r="E492" i="6" l="1"/>
  <c r="F492" i="6"/>
  <c r="D492" i="6"/>
  <c r="B492" i="6"/>
  <c r="A493" i="6"/>
  <c r="C492" i="6"/>
  <c r="A494" i="6" l="1"/>
  <c r="E493" i="6"/>
  <c r="C493" i="6"/>
  <c r="D493" i="6"/>
  <c r="F493" i="6"/>
  <c r="B493" i="6"/>
  <c r="E494" i="6" l="1"/>
  <c r="F494" i="6"/>
  <c r="C494" i="6"/>
  <c r="D494" i="6"/>
  <c r="B494" i="6"/>
  <c r="A495" i="6"/>
  <c r="A496" i="6" l="1"/>
  <c r="E495" i="6"/>
  <c r="B495" i="6"/>
  <c r="C495" i="6"/>
  <c r="D495" i="6"/>
  <c r="F495" i="6"/>
  <c r="E496" i="6" l="1"/>
  <c r="F496" i="6"/>
  <c r="D496" i="6"/>
  <c r="B496" i="6"/>
  <c r="C496" i="6"/>
  <c r="A497" i="6"/>
  <c r="A498" i="6" l="1"/>
  <c r="E497" i="6"/>
  <c r="C497" i="6"/>
  <c r="D497" i="6"/>
  <c r="F497" i="6"/>
  <c r="B497" i="6"/>
  <c r="E498" i="6" l="1"/>
  <c r="F498" i="6"/>
  <c r="D498" i="6"/>
  <c r="B498" i="6"/>
  <c r="A499" i="6"/>
  <c r="C498" i="6"/>
  <c r="A500" i="6" l="1"/>
  <c r="E499" i="6"/>
  <c r="C499" i="6"/>
  <c r="D499" i="6"/>
  <c r="F499" i="6"/>
  <c r="B499" i="6"/>
  <c r="E500" i="6" l="1"/>
  <c r="F500" i="6"/>
  <c r="D500" i="6"/>
  <c r="B500" i="6"/>
  <c r="A501" i="6"/>
  <c r="C500" i="6"/>
  <c r="F501" i="6" l="1"/>
  <c r="A502" i="6"/>
  <c r="B501" i="6"/>
  <c r="E501" i="6"/>
  <c r="D501" i="6"/>
  <c r="C501" i="6"/>
  <c r="D502" i="6" l="1"/>
  <c r="F502" i="6"/>
  <c r="C502" i="6"/>
  <c r="E502" i="6"/>
  <c r="A503" i="6"/>
  <c r="B502" i="6"/>
  <c r="F503" i="6" l="1"/>
  <c r="A504" i="6"/>
  <c r="B503" i="6"/>
  <c r="C503" i="6"/>
  <c r="E503" i="6"/>
  <c r="D503" i="6"/>
  <c r="D504" i="6" l="1"/>
  <c r="B504" i="6"/>
  <c r="A505" i="6"/>
  <c r="E504" i="6"/>
  <c r="C504" i="6"/>
  <c r="F504" i="6"/>
  <c r="F505" i="6" l="1"/>
  <c r="A506" i="6"/>
  <c r="B505" i="6"/>
  <c r="C505" i="6"/>
  <c r="E505" i="6"/>
  <c r="D505" i="6"/>
  <c r="D506" i="6" l="1"/>
  <c r="B506" i="6"/>
  <c r="A507" i="6"/>
  <c r="E506" i="6"/>
  <c r="C506" i="6"/>
  <c r="F506" i="6"/>
  <c r="F507" i="6" l="1"/>
  <c r="A508" i="6"/>
  <c r="B507" i="6"/>
  <c r="C507" i="6"/>
  <c r="E507" i="6"/>
  <c r="D507" i="6"/>
  <c r="A509" i="6" l="1"/>
  <c r="E508" i="6"/>
  <c r="C508" i="6"/>
  <c r="F508" i="6"/>
  <c r="D508" i="6"/>
  <c r="B508" i="6"/>
  <c r="B509" i="6" l="1"/>
  <c r="C509" i="6"/>
  <c r="D509" i="6"/>
  <c r="E509" i="6"/>
  <c r="F509" i="6"/>
  <c r="A510" i="6"/>
  <c r="A511" i="6" l="1"/>
  <c r="E510" i="6"/>
  <c r="F510" i="6"/>
  <c r="B510" i="6"/>
  <c r="C510" i="6"/>
  <c r="D510" i="6"/>
  <c r="B511" i="6" l="1"/>
  <c r="C511" i="6"/>
  <c r="E511" i="6"/>
  <c r="D511" i="6"/>
  <c r="F511" i="6"/>
  <c r="A512" i="6"/>
  <c r="A513" i="6" l="1"/>
  <c r="E512" i="6"/>
  <c r="C512" i="6"/>
  <c r="F512" i="6"/>
  <c r="D512" i="6"/>
  <c r="B512" i="6"/>
  <c r="B513" i="6" l="1"/>
  <c r="C513" i="6"/>
  <c r="E513" i="6"/>
  <c r="D513" i="6"/>
  <c r="A514" i="6"/>
  <c r="F513" i="6"/>
  <c r="A515" i="6" l="1"/>
  <c r="E514" i="6"/>
  <c r="C514" i="6"/>
  <c r="F514" i="6"/>
  <c r="D514" i="6"/>
  <c r="B514" i="6"/>
  <c r="B515" i="6" l="1"/>
  <c r="C515" i="6"/>
  <c r="E515" i="6"/>
  <c r="D515" i="6"/>
  <c r="F515" i="6"/>
  <c r="A516" i="6"/>
  <c r="A517" i="6" l="1"/>
  <c r="E516" i="6"/>
  <c r="C516" i="6"/>
  <c r="D516" i="6"/>
  <c r="F516" i="6"/>
  <c r="B516" i="6"/>
  <c r="B517" i="6" l="1"/>
  <c r="C517" i="6"/>
  <c r="E517" i="6"/>
  <c r="D517" i="6"/>
  <c r="F517" i="6"/>
  <c r="A518" i="6"/>
  <c r="A519" i="6" l="1"/>
  <c r="E518" i="6"/>
  <c r="C518" i="6"/>
  <c r="F518" i="6"/>
  <c r="D518" i="6"/>
  <c r="B518" i="6"/>
  <c r="B519" i="6" l="1"/>
  <c r="C519" i="6"/>
  <c r="D519" i="6"/>
  <c r="E519" i="6"/>
  <c r="F519" i="6"/>
  <c r="A520" i="6"/>
  <c r="A521" i="6" l="1"/>
  <c r="E520" i="6"/>
  <c r="C520" i="6"/>
  <c r="F520" i="6"/>
  <c r="B520" i="6"/>
  <c r="D520" i="6"/>
  <c r="B521" i="6" l="1"/>
  <c r="C521" i="6"/>
  <c r="E521" i="6"/>
  <c r="D521" i="6"/>
  <c r="F521" i="6"/>
  <c r="A522" i="6"/>
  <c r="A523" i="6" l="1"/>
  <c r="E522" i="6"/>
  <c r="C522" i="6"/>
  <c r="F522" i="6"/>
  <c r="D522" i="6"/>
  <c r="B522" i="6"/>
  <c r="B523" i="6" l="1"/>
  <c r="C523" i="6"/>
  <c r="E523" i="6"/>
  <c r="D523" i="6"/>
  <c r="F523" i="6"/>
  <c r="A524" i="6"/>
  <c r="A525" i="6" l="1"/>
  <c r="E524" i="6"/>
  <c r="C524" i="6"/>
  <c r="F524" i="6"/>
  <c r="D524" i="6"/>
  <c r="B524" i="6"/>
  <c r="B525" i="6" l="1"/>
  <c r="C525" i="6"/>
  <c r="D525" i="6"/>
  <c r="E525" i="6"/>
  <c r="F525" i="6"/>
  <c r="A526" i="6"/>
  <c r="A527" i="6" l="1"/>
  <c r="E526" i="6"/>
  <c r="C526" i="6"/>
  <c r="F526" i="6"/>
  <c r="D526" i="6"/>
  <c r="B526" i="6"/>
  <c r="A528" i="6" l="1"/>
  <c r="E527" i="6"/>
  <c r="C527" i="6"/>
  <c r="B527" i="6"/>
  <c r="D527" i="6"/>
  <c r="F527" i="6"/>
  <c r="B528" i="6" l="1"/>
  <c r="A529" i="6"/>
  <c r="E528" i="6"/>
  <c r="D528" i="6"/>
  <c r="F528" i="6"/>
  <c r="C528" i="6"/>
  <c r="A530" i="6" l="1"/>
  <c r="B529" i="6"/>
  <c r="C529" i="6"/>
  <c r="F529" i="6"/>
  <c r="D529" i="6"/>
  <c r="E529" i="6"/>
  <c r="B530" i="6" l="1"/>
  <c r="C530" i="6"/>
  <c r="E530" i="6"/>
  <c r="A531" i="6"/>
  <c r="F530" i="6"/>
  <c r="D530" i="6"/>
  <c r="A532" i="6" l="1"/>
  <c r="E531" i="6"/>
  <c r="C531" i="6"/>
  <c r="B531" i="6"/>
  <c r="D531" i="6"/>
  <c r="F531" i="6"/>
  <c r="B532" i="6" l="1"/>
  <c r="A533" i="6"/>
  <c r="E532" i="6"/>
  <c r="D532" i="6"/>
  <c r="F532" i="6"/>
  <c r="C532" i="6"/>
  <c r="A534" i="6" l="1"/>
  <c r="B533" i="6"/>
  <c r="C533" i="6"/>
  <c r="F533" i="6"/>
  <c r="D533" i="6"/>
  <c r="E533" i="6"/>
  <c r="B534" i="6" l="1"/>
  <c r="C534" i="6"/>
  <c r="A535" i="6"/>
  <c r="E534" i="6"/>
  <c r="F534" i="6"/>
  <c r="D534" i="6"/>
  <c r="A536" i="6" l="1"/>
  <c r="E535" i="6"/>
  <c r="B535" i="6"/>
  <c r="D535" i="6"/>
  <c r="C535" i="6"/>
  <c r="F535" i="6"/>
  <c r="B536" i="6" l="1"/>
  <c r="D536" i="6"/>
  <c r="F536" i="6"/>
  <c r="C536" i="6"/>
  <c r="A537" i="6"/>
  <c r="E536" i="6"/>
  <c r="A538" i="6" l="1"/>
  <c r="B537" i="6"/>
  <c r="C537" i="6"/>
  <c r="F537" i="6"/>
  <c r="D537" i="6"/>
  <c r="E537" i="6"/>
  <c r="B538" i="6" l="1"/>
  <c r="C538" i="6"/>
  <c r="E538" i="6"/>
  <c r="F538" i="6"/>
  <c r="D538" i="6"/>
  <c r="A539" i="6"/>
  <c r="A540" i="6" l="1"/>
  <c r="E539" i="6"/>
  <c r="C539" i="6"/>
  <c r="D539" i="6"/>
  <c r="F539" i="6"/>
  <c r="B539" i="6"/>
  <c r="B540" i="6" l="1"/>
  <c r="A541" i="6"/>
  <c r="E540" i="6"/>
  <c r="F540" i="6"/>
  <c r="C540" i="6"/>
  <c r="D540" i="6"/>
  <c r="A542" i="6" l="1"/>
  <c r="B541" i="6"/>
  <c r="C541" i="6"/>
  <c r="F541" i="6"/>
  <c r="D541" i="6"/>
  <c r="E541" i="6"/>
  <c r="B542" i="6" l="1"/>
  <c r="C542" i="6"/>
  <c r="E542" i="6"/>
  <c r="A543" i="6"/>
  <c r="F542" i="6"/>
  <c r="D542" i="6"/>
  <c r="A544" i="6" l="1"/>
  <c r="E543" i="6"/>
  <c r="C543" i="6"/>
  <c r="B543" i="6"/>
  <c r="D543" i="6"/>
  <c r="F543" i="6"/>
  <c r="B544" i="6" l="1"/>
  <c r="A545" i="6"/>
  <c r="E544" i="6"/>
  <c r="D544" i="6"/>
  <c r="F544" i="6"/>
  <c r="C544" i="6"/>
  <c r="A546" i="6" l="1"/>
  <c r="B545" i="6"/>
  <c r="C545" i="6"/>
  <c r="F545" i="6"/>
  <c r="D545" i="6"/>
  <c r="E545" i="6"/>
  <c r="B546" i="6" l="1"/>
  <c r="C546" i="6"/>
  <c r="A547" i="6"/>
  <c r="E546" i="6"/>
  <c r="F546" i="6"/>
  <c r="D546" i="6"/>
  <c r="A548" i="6" l="1"/>
  <c r="E547" i="6"/>
  <c r="B547" i="6"/>
  <c r="C547" i="6"/>
  <c r="D547" i="6"/>
  <c r="F547" i="6"/>
  <c r="B548" i="6" l="1"/>
  <c r="A549" i="6"/>
  <c r="E548" i="6"/>
  <c r="D548" i="6"/>
  <c r="F548" i="6"/>
  <c r="C548" i="6"/>
  <c r="A550" i="6" l="1"/>
  <c r="B549" i="6"/>
  <c r="C549" i="6"/>
  <c r="F549" i="6"/>
  <c r="D549" i="6"/>
  <c r="E549" i="6"/>
  <c r="F550" i="6" l="1"/>
  <c r="D550" i="6"/>
  <c r="B550" i="6"/>
  <c r="C550" i="6"/>
  <c r="E550" i="6"/>
  <c r="A551" i="6"/>
  <c r="A552" i="6" l="1"/>
  <c r="E551" i="6"/>
  <c r="C551" i="6"/>
  <c r="B551" i="6"/>
  <c r="D551" i="6"/>
  <c r="F551" i="6"/>
  <c r="B552" i="6" l="1"/>
  <c r="A553" i="6"/>
  <c r="E552" i="6"/>
  <c r="D552" i="6"/>
  <c r="F552" i="6"/>
  <c r="C552" i="6"/>
  <c r="A554" i="6" l="1"/>
  <c r="B553" i="6"/>
  <c r="C553" i="6"/>
  <c r="F553" i="6"/>
  <c r="D553" i="6"/>
  <c r="E553" i="6"/>
  <c r="B554" i="6" l="1"/>
  <c r="C554" i="6"/>
  <c r="E554" i="6"/>
  <c r="A555" i="6"/>
  <c r="F554" i="6"/>
  <c r="D554" i="6"/>
  <c r="A556" i="6" l="1"/>
  <c r="E555" i="6"/>
  <c r="C555" i="6"/>
  <c r="B555" i="6"/>
  <c r="D555" i="6"/>
  <c r="F555" i="6"/>
  <c r="B556" i="6" l="1"/>
  <c r="A557" i="6"/>
  <c r="D556" i="6"/>
  <c r="F556" i="6"/>
  <c r="C556" i="6"/>
  <c r="E556" i="6"/>
  <c r="A558" i="6" l="1"/>
  <c r="B557" i="6"/>
  <c r="C557" i="6"/>
  <c r="F557" i="6"/>
  <c r="D557" i="6"/>
  <c r="E557" i="6"/>
  <c r="B558" i="6" l="1"/>
  <c r="C558" i="6"/>
  <c r="F558" i="6"/>
  <c r="D558" i="6"/>
  <c r="E558" i="6"/>
  <c r="A559" i="6"/>
  <c r="A560" i="6" l="1"/>
  <c r="E559" i="6"/>
  <c r="C559" i="6"/>
  <c r="B559" i="6"/>
  <c r="F559" i="6"/>
  <c r="D559" i="6"/>
  <c r="B560" i="6" l="1"/>
  <c r="A561" i="6"/>
  <c r="D560" i="6"/>
  <c r="E560" i="6"/>
  <c r="F560" i="6"/>
  <c r="C560" i="6"/>
  <c r="A562" i="6" l="1"/>
  <c r="B561" i="6"/>
  <c r="C561" i="6"/>
  <c r="F561" i="6"/>
  <c r="D561" i="6"/>
  <c r="E561" i="6"/>
  <c r="B562" i="6" l="1"/>
  <c r="C562" i="6"/>
  <c r="E562" i="6"/>
  <c r="A563" i="6"/>
  <c r="F562" i="6"/>
  <c r="D562" i="6"/>
  <c r="A564" i="6" l="1"/>
  <c r="E563" i="6"/>
  <c r="C563" i="6"/>
  <c r="B563" i="6"/>
  <c r="D563" i="6"/>
  <c r="F563" i="6"/>
  <c r="B564" i="6" l="1"/>
  <c r="A565" i="6"/>
  <c r="E564" i="6"/>
  <c r="D564" i="6"/>
  <c r="F564" i="6"/>
  <c r="C564" i="6"/>
  <c r="A566" i="6" l="1"/>
  <c r="B565" i="6"/>
  <c r="F565" i="6"/>
  <c r="D565" i="6"/>
  <c r="E565" i="6"/>
  <c r="C565" i="6"/>
  <c r="C566" i="6" l="1"/>
  <c r="F566" i="6"/>
  <c r="D566" i="6"/>
  <c r="B566" i="6"/>
  <c r="E566" i="6"/>
  <c r="A567" i="6"/>
  <c r="A568" i="6" l="1"/>
  <c r="E567" i="6"/>
  <c r="B567" i="6"/>
  <c r="C567" i="6"/>
  <c r="D567" i="6"/>
  <c r="F567" i="6"/>
  <c r="B568" i="6" l="1"/>
  <c r="A569" i="6"/>
  <c r="E568" i="6"/>
  <c r="D568" i="6"/>
  <c r="F568" i="6"/>
  <c r="C568" i="6"/>
  <c r="A570" i="6" l="1"/>
  <c r="B569" i="6"/>
  <c r="C569" i="6"/>
  <c r="F569" i="6"/>
  <c r="D569" i="6"/>
  <c r="E569" i="6"/>
  <c r="B570" i="6" l="1"/>
  <c r="C570" i="6"/>
  <c r="E570" i="6"/>
  <c r="A571" i="6"/>
  <c r="F570" i="6"/>
  <c r="D570" i="6"/>
  <c r="A572" i="6" l="1"/>
  <c r="E571" i="6"/>
  <c r="C571" i="6"/>
  <c r="D571" i="6"/>
  <c r="F571" i="6"/>
  <c r="B571" i="6"/>
  <c r="B572" i="6" l="1"/>
  <c r="A573" i="6"/>
  <c r="E572" i="6"/>
  <c r="D572" i="6"/>
  <c r="F572" i="6"/>
  <c r="C572" i="6"/>
  <c r="A574" i="6" l="1"/>
  <c r="B573" i="6"/>
  <c r="C573" i="6"/>
  <c r="F573" i="6"/>
  <c r="D573" i="6"/>
  <c r="E573" i="6"/>
  <c r="B574" i="6" l="1"/>
  <c r="C574" i="6"/>
  <c r="E574" i="6"/>
  <c r="A575" i="6"/>
  <c r="F574" i="6"/>
  <c r="D574" i="6"/>
  <c r="A576" i="6" l="1"/>
  <c r="E575" i="6"/>
  <c r="C575" i="6"/>
  <c r="B575" i="6"/>
  <c r="D575" i="6"/>
  <c r="F575" i="6"/>
  <c r="B576" i="6" l="1"/>
  <c r="A577" i="6"/>
  <c r="E576" i="6"/>
  <c r="D576" i="6"/>
  <c r="F576" i="6"/>
  <c r="C576" i="6"/>
  <c r="A578" i="6" l="1"/>
  <c r="B577" i="6"/>
  <c r="C577" i="6"/>
  <c r="F577" i="6"/>
  <c r="D577" i="6"/>
  <c r="E577" i="6"/>
  <c r="F578" i="6" l="1"/>
  <c r="D578" i="6"/>
  <c r="B578" i="6"/>
  <c r="C578" i="6"/>
  <c r="E578" i="6"/>
  <c r="A579" i="6"/>
  <c r="A580" i="6" l="1"/>
  <c r="E579" i="6"/>
  <c r="C579" i="6"/>
  <c r="B579" i="6"/>
  <c r="D579" i="6"/>
  <c r="F579" i="6"/>
  <c r="B580" i="6" l="1"/>
  <c r="A581" i="6"/>
  <c r="E580" i="6"/>
  <c r="D580" i="6"/>
  <c r="F580" i="6"/>
  <c r="C580" i="6"/>
  <c r="A582" i="6" l="1"/>
  <c r="B581" i="6"/>
  <c r="C581" i="6"/>
  <c r="F581" i="6"/>
  <c r="D581" i="6"/>
  <c r="E581" i="6"/>
  <c r="B582" i="6" l="1"/>
  <c r="C582" i="6"/>
  <c r="E582" i="6"/>
  <c r="A583" i="6"/>
  <c r="F582" i="6"/>
  <c r="D582" i="6"/>
  <c r="D583" i="6" l="1"/>
  <c r="F583" i="6"/>
  <c r="A584" i="6"/>
  <c r="E583" i="6"/>
  <c r="C583" i="6"/>
  <c r="B583" i="6"/>
  <c r="F584" i="6" l="1"/>
  <c r="C584" i="6"/>
  <c r="B584" i="6"/>
  <c r="A585" i="6"/>
  <c r="E584" i="6"/>
  <c r="D584" i="6"/>
  <c r="D585" i="6" l="1"/>
  <c r="E585" i="6"/>
  <c r="A586" i="6"/>
  <c r="B585" i="6"/>
  <c r="C585" i="6"/>
  <c r="F585" i="6"/>
  <c r="F586" i="6" l="1"/>
  <c r="D586" i="6"/>
  <c r="B586" i="6"/>
  <c r="C586" i="6"/>
  <c r="E586" i="6"/>
  <c r="A587" i="6"/>
  <c r="F587" i="6" l="1"/>
  <c r="C587" i="6"/>
  <c r="E587" i="6"/>
  <c r="B587" i="6"/>
  <c r="D587" i="6"/>
  <c r="A588" i="6"/>
  <c r="D588" i="6" l="1"/>
  <c r="B588" i="6"/>
  <c r="A589" i="6"/>
  <c r="E588" i="6"/>
  <c r="F588" i="6"/>
  <c r="C588" i="6"/>
  <c r="F589" i="6" l="1"/>
  <c r="A590" i="6"/>
  <c r="C589" i="6"/>
  <c r="D589" i="6"/>
  <c r="B589" i="6"/>
  <c r="E589" i="6"/>
  <c r="A591" i="6" l="1"/>
  <c r="E590" i="6"/>
  <c r="F590" i="6"/>
  <c r="D590" i="6"/>
  <c r="B590" i="6"/>
  <c r="C590" i="6"/>
  <c r="B591" i="6" l="1"/>
  <c r="C591" i="6"/>
  <c r="D591" i="6"/>
  <c r="E591" i="6"/>
  <c r="F591" i="6"/>
  <c r="A592" i="6"/>
  <c r="A593" i="6" l="1"/>
  <c r="E592" i="6"/>
  <c r="C592" i="6"/>
  <c r="D592" i="6"/>
  <c r="B592" i="6"/>
  <c r="F592" i="6"/>
  <c r="B593" i="6" l="1"/>
  <c r="C593" i="6"/>
  <c r="E593" i="6"/>
  <c r="D593" i="6"/>
  <c r="F593" i="6"/>
  <c r="A594" i="6"/>
  <c r="A595" i="6" l="1"/>
  <c r="E594" i="6"/>
  <c r="C594" i="6"/>
  <c r="D594" i="6"/>
  <c r="B594" i="6"/>
  <c r="F594" i="6"/>
  <c r="B595" i="6" l="1"/>
  <c r="C595" i="6"/>
  <c r="D595" i="6"/>
  <c r="E595" i="6"/>
  <c r="F595" i="6"/>
  <c r="A596" i="6"/>
  <c r="A597" i="6" l="1"/>
  <c r="E596" i="6"/>
  <c r="C596" i="6"/>
  <c r="F596" i="6"/>
  <c r="D596" i="6"/>
  <c r="B596" i="6"/>
  <c r="B597" i="6" l="1"/>
  <c r="C597" i="6"/>
  <c r="E597" i="6"/>
  <c r="F597" i="6"/>
  <c r="A598" i="6"/>
  <c r="D597" i="6"/>
  <c r="A599" i="6" l="1"/>
  <c r="E598" i="6"/>
  <c r="C598" i="6"/>
  <c r="F598" i="6"/>
  <c r="D598" i="6"/>
  <c r="B598" i="6"/>
  <c r="B599" i="6" l="1"/>
  <c r="C599" i="6"/>
  <c r="D599" i="6"/>
  <c r="E599" i="6"/>
  <c r="F599" i="6"/>
  <c r="A600" i="6"/>
  <c r="A601" i="6" l="1"/>
  <c r="E600" i="6"/>
  <c r="C600" i="6"/>
  <c r="F600" i="6"/>
  <c r="D600" i="6"/>
  <c r="B600" i="6"/>
  <c r="B601" i="6" l="1"/>
  <c r="C601" i="6"/>
  <c r="E601" i="6"/>
  <c r="D601" i="6"/>
  <c r="F601" i="6"/>
  <c r="A602" i="6"/>
  <c r="A603" i="6" l="1"/>
  <c r="F602" i="6"/>
  <c r="C602" i="6"/>
  <c r="D602" i="6"/>
  <c r="B602" i="6"/>
  <c r="E602" i="6"/>
  <c r="E603" i="6" l="1"/>
  <c r="D603" i="6"/>
  <c r="F603" i="6"/>
  <c r="A604" i="6"/>
  <c r="B603" i="6"/>
  <c r="C603" i="6"/>
  <c r="C604" i="6" l="1"/>
  <c r="D604" i="6"/>
  <c r="B604" i="6"/>
  <c r="A605" i="6"/>
  <c r="E604" i="6"/>
  <c r="F604" i="6"/>
  <c r="E605" i="6" l="1"/>
  <c r="F605" i="6"/>
  <c r="A606" i="6"/>
  <c r="B605" i="6"/>
  <c r="C605" i="6"/>
  <c r="D605" i="6"/>
  <c r="C606" i="6" l="1"/>
  <c r="D606" i="6"/>
  <c r="B606" i="6"/>
  <c r="A607" i="6"/>
  <c r="E606" i="6"/>
  <c r="F606" i="6"/>
  <c r="F607" i="6" l="1"/>
  <c r="A608" i="6"/>
  <c r="C607" i="6"/>
  <c r="B607" i="6"/>
  <c r="E607" i="6"/>
  <c r="D607" i="6"/>
  <c r="C608" i="6" l="1"/>
  <c r="F608" i="6"/>
  <c r="D608" i="6"/>
  <c r="B608" i="6"/>
  <c r="E608" i="6"/>
  <c r="A609" i="6"/>
  <c r="F609" i="6" l="1"/>
  <c r="A610" i="6"/>
  <c r="B609" i="6"/>
  <c r="E609" i="6"/>
  <c r="C609" i="6"/>
  <c r="D609" i="6"/>
  <c r="C610" i="6" l="1"/>
  <c r="D610" i="6"/>
  <c r="B610" i="6"/>
  <c r="F610" i="6"/>
  <c r="A611" i="6"/>
  <c r="E610" i="6"/>
  <c r="E611" i="6" l="1"/>
  <c r="F611" i="6"/>
  <c r="A612" i="6"/>
  <c r="C611" i="6"/>
  <c r="B611" i="6"/>
  <c r="D611" i="6"/>
  <c r="C612" i="6" l="1"/>
  <c r="D612" i="6"/>
  <c r="B612" i="6"/>
  <c r="E612" i="6"/>
  <c r="F612" i="6"/>
  <c r="A613" i="6"/>
  <c r="E613" i="6" l="1"/>
  <c r="D613" i="6"/>
  <c r="F613" i="6"/>
  <c r="A614" i="6"/>
  <c r="B613" i="6"/>
  <c r="C613" i="6"/>
  <c r="C614" i="6" l="1"/>
  <c r="D614" i="6"/>
  <c r="B614" i="6"/>
  <c r="E614" i="6"/>
  <c r="F614" i="6"/>
  <c r="A615" i="6"/>
  <c r="E615" i="6" l="1"/>
  <c r="F615" i="6"/>
  <c r="A616" i="6"/>
  <c r="B615" i="6"/>
  <c r="C615" i="6"/>
  <c r="D615" i="6"/>
  <c r="C616" i="6" l="1"/>
  <c r="D616" i="6"/>
  <c r="B616" i="6"/>
  <c r="A617" i="6"/>
  <c r="E616" i="6"/>
  <c r="F616" i="6"/>
  <c r="F617" i="6" l="1"/>
  <c r="A618" i="6"/>
  <c r="B617" i="6"/>
  <c r="C617" i="6"/>
  <c r="E617" i="6"/>
  <c r="D617" i="6"/>
  <c r="C618" i="6" l="1"/>
  <c r="F618" i="6"/>
  <c r="D618" i="6"/>
  <c r="B618" i="6"/>
  <c r="A619" i="6"/>
  <c r="E618" i="6"/>
  <c r="D619" i="6" l="1"/>
  <c r="E619" i="6"/>
  <c r="F619" i="6"/>
  <c r="A620" i="6"/>
  <c r="B619" i="6"/>
  <c r="C619" i="6"/>
  <c r="C620" i="6" l="1"/>
  <c r="F620" i="6"/>
  <c r="A621" i="6"/>
  <c r="D620" i="6"/>
  <c r="B620" i="6"/>
  <c r="E620" i="6"/>
  <c r="D621" i="6" l="1"/>
  <c r="B621" i="6"/>
  <c r="C621" i="6"/>
  <c r="F621" i="6"/>
  <c r="A622" i="6"/>
  <c r="E621" i="6"/>
  <c r="F622" i="6" l="1"/>
  <c r="C622" i="6"/>
  <c r="D622" i="6"/>
  <c r="B622" i="6"/>
  <c r="A623" i="6"/>
  <c r="E622" i="6"/>
  <c r="E623" i="6" l="1"/>
  <c r="A624" i="6"/>
  <c r="B623" i="6"/>
  <c r="D623" i="6"/>
  <c r="F623" i="6"/>
  <c r="C623" i="6"/>
  <c r="F624" i="6" l="1"/>
  <c r="A625" i="6"/>
  <c r="C624" i="6"/>
  <c r="D624" i="6"/>
  <c r="B624" i="6"/>
  <c r="E624" i="6"/>
  <c r="D625" i="6" l="1"/>
  <c r="B625" i="6"/>
  <c r="F625" i="6"/>
  <c r="A626" i="6"/>
  <c r="C625" i="6"/>
  <c r="E625" i="6"/>
  <c r="C626" i="6" l="1"/>
  <c r="F626" i="6"/>
  <c r="A627" i="6"/>
  <c r="E626" i="6"/>
  <c r="D626" i="6"/>
  <c r="B626" i="6"/>
  <c r="E627" i="6" l="1"/>
  <c r="D627" i="6"/>
  <c r="F627" i="6"/>
  <c r="A628" i="6"/>
  <c r="B627" i="6"/>
  <c r="C627" i="6"/>
  <c r="C628" i="6" l="1"/>
  <c r="F628" i="6"/>
  <c r="D628" i="6"/>
  <c r="B628" i="6"/>
  <c r="A629" i="6"/>
  <c r="E628" i="6"/>
  <c r="E629" i="6" l="1"/>
  <c r="F629" i="6"/>
  <c r="B629" i="6"/>
  <c r="D629" i="6"/>
  <c r="A630" i="6"/>
  <c r="C629" i="6"/>
  <c r="F630" i="6" l="1"/>
  <c r="D630" i="6"/>
  <c r="B630" i="6"/>
  <c r="A631" i="6"/>
  <c r="C630" i="6"/>
  <c r="E630" i="6"/>
  <c r="E631" i="6" l="1"/>
  <c r="F631" i="6"/>
  <c r="A632" i="6"/>
  <c r="B631" i="6"/>
  <c r="C631" i="6"/>
  <c r="D631" i="6"/>
  <c r="C632" i="6" l="1"/>
  <c r="B632" i="6"/>
  <c r="E632" i="6"/>
  <c r="F632" i="6"/>
  <c r="D632" i="6"/>
  <c r="A633" i="6"/>
  <c r="D633" i="6" l="1"/>
  <c r="F633" i="6"/>
  <c r="A634" i="6"/>
  <c r="C633" i="6"/>
  <c r="E633" i="6"/>
  <c r="B633" i="6"/>
  <c r="F634" i="6" l="1"/>
  <c r="B634" i="6"/>
  <c r="A635" i="6"/>
  <c r="D634" i="6"/>
  <c r="E634" i="6"/>
  <c r="C634" i="6"/>
  <c r="D635" i="6" l="1"/>
  <c r="F635" i="6"/>
  <c r="A636" i="6"/>
  <c r="C635" i="6"/>
  <c r="B635" i="6"/>
  <c r="E635" i="6"/>
  <c r="F636" i="6" l="1"/>
  <c r="B636" i="6"/>
  <c r="A637" i="6"/>
  <c r="E636" i="6"/>
  <c r="D636" i="6"/>
  <c r="C636" i="6"/>
  <c r="D637" i="6" l="1"/>
  <c r="F637" i="6"/>
  <c r="B637" i="6"/>
  <c r="C637" i="6"/>
  <c r="A638" i="6"/>
  <c r="E637" i="6"/>
  <c r="C638" i="6" l="1"/>
  <c r="F638" i="6"/>
  <c r="B638" i="6"/>
  <c r="A639" i="6"/>
  <c r="D638" i="6"/>
  <c r="E638" i="6"/>
  <c r="E639" i="6" l="1"/>
  <c r="D639" i="6"/>
  <c r="F639" i="6"/>
  <c r="C639" i="6"/>
  <c r="A640" i="6"/>
  <c r="B639" i="6"/>
  <c r="F640" i="6" l="1"/>
  <c r="D640" i="6"/>
  <c r="E640" i="6"/>
  <c r="C640" i="6"/>
  <c r="B640" i="6"/>
  <c r="A641" i="6"/>
  <c r="C641" i="6" l="1"/>
  <c r="E641" i="6"/>
  <c r="F641" i="6"/>
  <c r="D641" i="6"/>
  <c r="A642" i="6"/>
  <c r="B641" i="6"/>
  <c r="B642" i="6" l="1"/>
  <c r="E642" i="6"/>
  <c r="C642" i="6"/>
  <c r="D642" i="6"/>
  <c r="A643" i="6"/>
  <c r="F642" i="6"/>
  <c r="C643" i="6" l="1"/>
  <c r="D643" i="6"/>
  <c r="A644" i="6"/>
  <c r="E643" i="6"/>
  <c r="F643" i="6"/>
  <c r="B643" i="6"/>
  <c r="B644" i="6" l="1"/>
  <c r="A645" i="6"/>
  <c r="E644" i="6"/>
  <c r="C644" i="6"/>
  <c r="D644" i="6"/>
  <c r="F644" i="6"/>
  <c r="C645" i="6" l="1"/>
  <c r="A646" i="6"/>
  <c r="E645" i="6"/>
  <c r="F645" i="6"/>
  <c r="D645" i="6"/>
  <c r="B645" i="6"/>
  <c r="F646" i="6" l="1"/>
  <c r="D646" i="6"/>
  <c r="B646" i="6"/>
  <c r="C646" i="6"/>
  <c r="A647" i="6"/>
  <c r="E646" i="6"/>
  <c r="A648" i="6" l="1"/>
  <c r="C647" i="6"/>
  <c r="F647" i="6"/>
  <c r="B647" i="6"/>
  <c r="E647" i="6"/>
  <c r="D647" i="6"/>
  <c r="B648" i="6" l="1"/>
  <c r="C648" i="6"/>
  <c r="F648" i="6"/>
  <c r="A649" i="6"/>
  <c r="E648" i="6"/>
  <c r="D648" i="6"/>
  <c r="A650" i="6" l="1"/>
  <c r="D649" i="6"/>
  <c r="C649" i="6"/>
  <c r="E649" i="6"/>
  <c r="F649" i="6"/>
  <c r="B649" i="6"/>
  <c r="B650" i="6" l="1"/>
  <c r="A651" i="6"/>
  <c r="E650" i="6"/>
  <c r="C650" i="6"/>
  <c r="F650" i="6"/>
  <c r="D650" i="6"/>
  <c r="C651" i="6" l="1"/>
  <c r="E651" i="6"/>
  <c r="F651" i="6"/>
  <c r="D651" i="6"/>
  <c r="B651" i="6"/>
  <c r="A652" i="6"/>
  <c r="B652" i="6" l="1"/>
  <c r="A653" i="6"/>
  <c r="E652" i="6"/>
  <c r="C652" i="6"/>
  <c r="D652" i="6"/>
  <c r="F652" i="6"/>
  <c r="C653" i="6" l="1"/>
  <c r="E653" i="6"/>
  <c r="F653" i="6"/>
  <c r="B653" i="6"/>
  <c r="A654" i="6"/>
  <c r="D653" i="6"/>
  <c r="B654" i="6" l="1"/>
  <c r="A655" i="6"/>
  <c r="E654" i="6"/>
  <c r="C654" i="6"/>
  <c r="D654" i="6"/>
  <c r="F654" i="6"/>
  <c r="C655" i="6" l="1"/>
  <c r="E655" i="6"/>
  <c r="F655" i="6"/>
  <c r="B655" i="6"/>
  <c r="D655" i="6"/>
  <c r="A656" i="6"/>
  <c r="F656" i="6" l="1"/>
  <c r="B656" i="6"/>
  <c r="A657" i="6"/>
  <c r="E656" i="6"/>
  <c r="C656" i="6"/>
  <c r="D656" i="6"/>
  <c r="C657" i="6" l="1"/>
  <c r="E657" i="6"/>
  <c r="F657" i="6"/>
  <c r="A658" i="6"/>
  <c r="D657" i="6"/>
  <c r="B657" i="6"/>
  <c r="F658" i="6" l="1"/>
  <c r="B658" i="6"/>
  <c r="A659" i="6"/>
  <c r="E658" i="6"/>
  <c r="C658" i="6"/>
  <c r="D658" i="6"/>
  <c r="A660" i="6" l="1"/>
  <c r="C659" i="6"/>
  <c r="E659" i="6"/>
  <c r="F659" i="6"/>
  <c r="D659" i="6"/>
  <c r="B659" i="6"/>
  <c r="B660" i="6" l="1"/>
  <c r="E660" i="6"/>
  <c r="C660" i="6"/>
  <c r="A661" i="6"/>
  <c r="D660" i="6"/>
  <c r="F660" i="6"/>
  <c r="E661" i="6" l="1"/>
  <c r="F661" i="6"/>
  <c r="B661" i="6"/>
  <c r="D661" i="6"/>
  <c r="A662" i="6"/>
  <c r="C661" i="6"/>
  <c r="B662" i="6" l="1"/>
  <c r="E662" i="6"/>
  <c r="C662" i="6"/>
  <c r="F662" i="6"/>
  <c r="A663" i="6"/>
  <c r="D662" i="6"/>
  <c r="C663" i="6" l="1"/>
  <c r="E663" i="6"/>
  <c r="D663" i="6"/>
  <c r="B663" i="6"/>
  <c r="A664" i="6"/>
  <c r="F663" i="6"/>
  <c r="B664" i="6" l="1"/>
  <c r="A665" i="6"/>
  <c r="E664" i="6"/>
  <c r="D664" i="6"/>
  <c r="F664" i="6"/>
  <c r="C664" i="6"/>
  <c r="C665" i="6" l="1"/>
  <c r="F665" i="6"/>
  <c r="B665" i="6"/>
  <c r="E665" i="6"/>
  <c r="D665" i="6"/>
  <c r="A666" i="6"/>
  <c r="B666" i="6" l="1"/>
  <c r="A667" i="6"/>
  <c r="D666" i="6"/>
  <c r="F666" i="6"/>
  <c r="E666" i="6"/>
  <c r="C666" i="6"/>
  <c r="A668" i="6" l="1"/>
  <c r="C667" i="6"/>
  <c r="E667" i="6"/>
  <c r="F667" i="6"/>
  <c r="B667" i="6"/>
  <c r="D667" i="6"/>
  <c r="B668" i="6" l="1"/>
  <c r="A669" i="6"/>
  <c r="E668" i="6"/>
  <c r="C668" i="6"/>
  <c r="D668" i="6"/>
  <c r="F668" i="6"/>
  <c r="C669" i="6" l="1"/>
  <c r="E669" i="6"/>
  <c r="F669" i="6"/>
  <c r="D669" i="6"/>
  <c r="B669" i="6"/>
  <c r="A670" i="6"/>
  <c r="B670" i="6" l="1"/>
  <c r="E670" i="6"/>
  <c r="D670" i="6"/>
  <c r="F670" i="6"/>
  <c r="A671" i="6"/>
  <c r="C670" i="6"/>
  <c r="C671" i="6" l="1"/>
  <c r="E671" i="6"/>
  <c r="F671" i="6"/>
  <c r="D671" i="6"/>
  <c r="B671" i="6"/>
  <c r="A672" i="6"/>
  <c r="B672" i="6" l="1"/>
  <c r="E672" i="6"/>
  <c r="D672" i="6"/>
  <c r="F672" i="6"/>
  <c r="A673" i="6"/>
  <c r="C672" i="6"/>
  <c r="C673" i="6" l="1"/>
  <c r="E673" i="6"/>
  <c r="F673" i="6"/>
  <c r="D673" i="6"/>
  <c r="B673" i="6"/>
  <c r="A674" i="6"/>
  <c r="B674" i="6" l="1"/>
  <c r="A675" i="6"/>
  <c r="C674" i="6"/>
  <c r="D674" i="6"/>
  <c r="E674" i="6"/>
  <c r="F674" i="6"/>
  <c r="A676" i="6" l="1"/>
  <c r="C675" i="6"/>
  <c r="F675" i="6"/>
  <c r="D675" i="6"/>
  <c r="B675" i="6"/>
  <c r="E675" i="6"/>
  <c r="A677" i="6" l="1"/>
  <c r="E676" i="6"/>
  <c r="D676" i="6"/>
  <c r="B676" i="6"/>
  <c r="C676" i="6"/>
  <c r="F676" i="6"/>
  <c r="A678" i="6" l="1"/>
  <c r="C677" i="6"/>
  <c r="E677" i="6"/>
  <c r="F677" i="6"/>
  <c r="D677" i="6"/>
  <c r="B677" i="6"/>
  <c r="F678" i="6" l="1"/>
  <c r="B678" i="6"/>
  <c r="A679" i="6"/>
  <c r="C678" i="6"/>
  <c r="D678" i="6"/>
  <c r="E678" i="6"/>
  <c r="A680" i="6" l="1"/>
  <c r="E679" i="6"/>
  <c r="F679" i="6"/>
  <c r="B679" i="6"/>
  <c r="C679" i="6"/>
  <c r="D679" i="6"/>
  <c r="F680" i="6" l="1"/>
  <c r="B680" i="6"/>
  <c r="A681" i="6"/>
  <c r="E680" i="6"/>
  <c r="D680" i="6"/>
  <c r="C680" i="6"/>
  <c r="A682" i="6" l="1"/>
  <c r="C681" i="6"/>
  <c r="E681" i="6"/>
  <c r="F681" i="6"/>
  <c r="D681" i="6"/>
  <c r="B681" i="6"/>
  <c r="F682" i="6" l="1"/>
  <c r="B682" i="6"/>
  <c r="A683" i="6"/>
  <c r="E682" i="6"/>
  <c r="C682" i="6"/>
  <c r="D682" i="6"/>
  <c r="A684" i="6" l="1"/>
  <c r="E683" i="6"/>
  <c r="F683" i="6"/>
  <c r="D683" i="6"/>
  <c r="B683" i="6"/>
  <c r="C683" i="6"/>
  <c r="F684" i="6" l="1"/>
  <c r="B684" i="6"/>
  <c r="E684" i="6"/>
  <c r="A685" i="6"/>
  <c r="C684" i="6"/>
  <c r="D684" i="6"/>
  <c r="A686" i="6" l="1"/>
  <c r="C685" i="6"/>
  <c r="E685" i="6"/>
  <c r="D685" i="6"/>
  <c r="B685" i="6"/>
  <c r="F685" i="6"/>
  <c r="F686" i="6" l="1"/>
  <c r="B686" i="6"/>
  <c r="A687" i="6"/>
  <c r="E686" i="6"/>
  <c r="C686" i="6"/>
  <c r="D686" i="6"/>
  <c r="E687" i="6" l="1"/>
  <c r="F687" i="6"/>
  <c r="B687" i="6"/>
  <c r="C687" i="6"/>
  <c r="D687" i="6"/>
  <c r="A688" i="6"/>
  <c r="F688" i="6" l="1"/>
  <c r="B688" i="6"/>
  <c r="A689" i="6"/>
  <c r="C688" i="6"/>
  <c r="D688" i="6"/>
  <c r="E688" i="6"/>
  <c r="A690" i="6" l="1"/>
  <c r="C689" i="6"/>
  <c r="E689" i="6"/>
  <c r="F689" i="6"/>
  <c r="D689" i="6"/>
  <c r="B689" i="6"/>
  <c r="F690" i="6" l="1"/>
  <c r="B690" i="6"/>
  <c r="A691" i="6"/>
  <c r="C690" i="6"/>
  <c r="D690" i="6"/>
  <c r="E690" i="6"/>
  <c r="A692" i="6" l="1"/>
  <c r="C691" i="6"/>
  <c r="E691" i="6"/>
  <c r="F691" i="6"/>
  <c r="D691" i="6"/>
  <c r="B691" i="6"/>
  <c r="F692" i="6" l="1"/>
  <c r="B692" i="6"/>
  <c r="A693" i="6"/>
  <c r="E692" i="6"/>
  <c r="C692" i="6"/>
  <c r="D692" i="6"/>
  <c r="A694" i="6" l="1"/>
  <c r="E693" i="6"/>
  <c r="D693" i="6"/>
  <c r="B693" i="6"/>
  <c r="C693" i="6"/>
  <c r="F693" i="6"/>
  <c r="F694" i="6" l="1"/>
  <c r="B694" i="6"/>
  <c r="A695" i="6"/>
  <c r="E694" i="6"/>
  <c r="C694" i="6"/>
  <c r="D694" i="6"/>
  <c r="A696" i="6" l="1"/>
  <c r="C695" i="6"/>
  <c r="E695" i="6"/>
  <c r="D695" i="6"/>
  <c r="B695" i="6"/>
  <c r="F695" i="6"/>
  <c r="A697" i="6" l="1"/>
  <c r="B696" i="6"/>
  <c r="D696" i="6"/>
  <c r="F696" i="6"/>
  <c r="C696" i="6"/>
  <c r="E696" i="6"/>
  <c r="A698" i="6" l="1"/>
  <c r="E697" i="6"/>
  <c r="F697" i="6"/>
  <c r="C697" i="6"/>
  <c r="D697" i="6"/>
  <c r="B697" i="6"/>
  <c r="E698" i="6" l="1"/>
  <c r="D698" i="6"/>
  <c r="F698" i="6"/>
  <c r="A699" i="6"/>
  <c r="B698" i="6"/>
  <c r="C698" i="6"/>
  <c r="C699" i="6" l="1"/>
  <c r="D699" i="6"/>
  <c r="B699" i="6"/>
  <c r="F699" i="6"/>
  <c r="A700" i="6"/>
  <c r="E699" i="6"/>
  <c r="E700" i="6" l="1"/>
  <c r="F700" i="6"/>
  <c r="A701" i="6"/>
  <c r="D700" i="6"/>
  <c r="B700" i="6"/>
  <c r="C700" i="6"/>
  <c r="C701" i="6" l="1"/>
  <c r="F701" i="6"/>
  <c r="D701" i="6"/>
  <c r="B701" i="6"/>
  <c r="A702" i="6"/>
  <c r="E701" i="6"/>
  <c r="D702" i="6" l="1"/>
  <c r="F702" i="6"/>
  <c r="A703" i="6"/>
  <c r="B702" i="6"/>
  <c r="C702" i="6"/>
  <c r="E702" i="6"/>
  <c r="C703" i="6" l="1"/>
  <c r="F703" i="6"/>
  <c r="D703" i="6"/>
  <c r="B703" i="6"/>
  <c r="A704" i="6"/>
  <c r="E703" i="6"/>
  <c r="D704" i="6" l="1"/>
  <c r="F704" i="6"/>
  <c r="A705" i="6"/>
  <c r="B704" i="6"/>
  <c r="E704" i="6"/>
  <c r="C704" i="6"/>
  <c r="C705" i="6" l="1"/>
  <c r="F705" i="6"/>
  <c r="D705" i="6"/>
  <c r="B705" i="6"/>
  <c r="A706" i="6"/>
  <c r="E705" i="6"/>
  <c r="E706" i="6" l="1"/>
  <c r="D706" i="6"/>
  <c r="F706" i="6"/>
  <c r="A707" i="6"/>
  <c r="B706" i="6"/>
  <c r="C706" i="6"/>
  <c r="C707" i="6" l="1"/>
  <c r="F707" i="6"/>
  <c r="D707" i="6"/>
  <c r="B707" i="6"/>
  <c r="A708" i="6"/>
  <c r="E707" i="6"/>
  <c r="E708" i="6" l="1"/>
  <c r="D708" i="6"/>
  <c r="C708" i="6"/>
  <c r="F708" i="6"/>
  <c r="A709" i="6"/>
  <c r="B708" i="6"/>
  <c r="C709" i="6" l="1"/>
  <c r="F709" i="6"/>
  <c r="D709" i="6"/>
  <c r="B709" i="6"/>
  <c r="A710" i="6"/>
  <c r="E709" i="6"/>
  <c r="E710" i="6" l="1"/>
  <c r="D710" i="6"/>
  <c r="F710" i="6"/>
  <c r="A711" i="6"/>
  <c r="B710" i="6"/>
  <c r="C710" i="6"/>
  <c r="C711" i="6" l="1"/>
  <c r="F711" i="6"/>
  <c r="D711" i="6"/>
  <c r="B711" i="6"/>
  <c r="A712" i="6"/>
  <c r="E711" i="6"/>
  <c r="E712" i="6" l="1"/>
  <c r="A713" i="6"/>
  <c r="D712" i="6"/>
  <c r="C712" i="6"/>
  <c r="F712" i="6"/>
  <c r="B712" i="6"/>
  <c r="C713" i="6" l="1"/>
  <c r="F713" i="6"/>
  <c r="D713" i="6"/>
  <c r="A714" i="6"/>
  <c r="E713" i="6"/>
  <c r="B713" i="6"/>
  <c r="E714" i="6" l="1"/>
  <c r="F714" i="6"/>
  <c r="D714" i="6"/>
  <c r="B714" i="6"/>
  <c r="C714" i="6"/>
  <c r="A715" i="6"/>
  <c r="C715" i="6" l="1"/>
  <c r="F715" i="6"/>
  <c r="D715" i="6"/>
  <c r="B715" i="6"/>
  <c r="A716" i="6"/>
  <c r="E715" i="6"/>
  <c r="E716" i="6" l="1"/>
  <c r="D716" i="6"/>
  <c r="F716" i="6"/>
  <c r="A717" i="6"/>
  <c r="C716" i="6"/>
  <c r="B716" i="6"/>
  <c r="C717" i="6" l="1"/>
  <c r="B717" i="6"/>
  <c r="D717" i="6"/>
  <c r="A718" i="6"/>
  <c r="E717" i="6"/>
  <c r="F717" i="6"/>
  <c r="E718" i="6" l="1"/>
  <c r="D718" i="6"/>
  <c r="F718" i="6"/>
  <c r="A719" i="6"/>
  <c r="B718" i="6"/>
  <c r="C718" i="6"/>
  <c r="C719" i="6" l="1"/>
  <c r="F719" i="6"/>
  <c r="D719" i="6"/>
  <c r="B719" i="6"/>
  <c r="A720" i="6"/>
  <c r="E719" i="6"/>
  <c r="E720" i="6" l="1"/>
  <c r="D720" i="6"/>
  <c r="F720" i="6"/>
  <c r="A721" i="6"/>
  <c r="B720" i="6"/>
  <c r="C720" i="6"/>
  <c r="C721" i="6" l="1"/>
  <c r="F721" i="6"/>
  <c r="D721" i="6"/>
  <c r="B721" i="6"/>
  <c r="A722" i="6"/>
  <c r="E721" i="6"/>
  <c r="E722" i="6" l="1"/>
  <c r="D722" i="6"/>
  <c r="F722" i="6"/>
  <c r="B722" i="6"/>
  <c r="C722" i="6"/>
  <c r="A723" i="6"/>
  <c r="C723" i="6" l="1"/>
  <c r="F723" i="6"/>
  <c r="D723" i="6"/>
  <c r="B723" i="6"/>
  <c r="A724" i="6"/>
  <c r="E723" i="6"/>
  <c r="E724" i="6" l="1"/>
  <c r="D724" i="6"/>
  <c r="F724" i="6"/>
  <c r="A725" i="6"/>
  <c r="B724" i="6"/>
  <c r="C724" i="6"/>
  <c r="C725" i="6" l="1"/>
  <c r="F725" i="6"/>
  <c r="D725" i="6"/>
  <c r="B725" i="6"/>
  <c r="A726" i="6"/>
  <c r="E725" i="6"/>
  <c r="E726" i="6" l="1"/>
  <c r="D726" i="6"/>
  <c r="F726" i="6"/>
  <c r="B726" i="6"/>
  <c r="C726" i="6"/>
  <c r="A727" i="6"/>
  <c r="C727" i="6" l="1"/>
  <c r="F727" i="6"/>
  <c r="D727" i="6"/>
  <c r="A728" i="6"/>
  <c r="E727" i="6"/>
  <c r="B727" i="6"/>
  <c r="E728" i="6" l="1"/>
  <c r="D728" i="6"/>
  <c r="F728" i="6"/>
  <c r="A729" i="6"/>
  <c r="B728" i="6"/>
  <c r="C728" i="6"/>
  <c r="C729" i="6" l="1"/>
  <c r="F729" i="6"/>
  <c r="D729" i="6"/>
  <c r="A730" i="6"/>
  <c r="E729" i="6"/>
  <c r="B729" i="6"/>
  <c r="D730" i="6" l="1"/>
  <c r="F730" i="6"/>
  <c r="A731" i="6"/>
  <c r="B730" i="6"/>
  <c r="C730" i="6"/>
  <c r="E730" i="6"/>
  <c r="C731" i="6" l="1"/>
  <c r="D731" i="6"/>
  <c r="B731" i="6"/>
  <c r="A732" i="6"/>
  <c r="E731" i="6"/>
  <c r="F731" i="6"/>
  <c r="E732" i="6" l="1"/>
  <c r="D732" i="6"/>
  <c r="F732" i="6"/>
  <c r="B732" i="6"/>
  <c r="C732" i="6"/>
  <c r="A733" i="6"/>
  <c r="C733" i="6" l="1"/>
  <c r="F733" i="6"/>
  <c r="D733" i="6"/>
  <c r="B733" i="6"/>
  <c r="A734" i="6"/>
  <c r="E733" i="6"/>
  <c r="E734" i="6" l="1"/>
  <c r="D734" i="6"/>
  <c r="F734" i="6"/>
  <c r="B734" i="6"/>
  <c r="C734" i="6"/>
  <c r="A735" i="6"/>
  <c r="C735" i="6" l="1"/>
  <c r="F735" i="6"/>
  <c r="D735" i="6"/>
  <c r="B735" i="6"/>
  <c r="A736" i="6"/>
  <c r="E735" i="6"/>
  <c r="E736" i="6" l="1"/>
  <c r="D736" i="6"/>
  <c r="C736" i="6"/>
  <c r="F736" i="6"/>
  <c r="A737" i="6"/>
  <c r="B736" i="6"/>
  <c r="C737" i="6" l="1"/>
  <c r="F737" i="6"/>
  <c r="D737" i="6"/>
  <c r="B737" i="6"/>
  <c r="A738" i="6"/>
  <c r="E737" i="6"/>
  <c r="E738" i="6" l="1"/>
  <c r="D738" i="6"/>
  <c r="F738" i="6"/>
  <c r="A739" i="6"/>
  <c r="C738" i="6"/>
  <c r="B738" i="6"/>
  <c r="F739" i="6" l="1"/>
  <c r="D739" i="6"/>
  <c r="B739" i="6"/>
  <c r="A740" i="6"/>
  <c r="E739" i="6"/>
  <c r="C739" i="6"/>
  <c r="E740" i="6" l="1"/>
  <c r="D740" i="6"/>
  <c r="F740" i="6"/>
  <c r="B740" i="6"/>
  <c r="C740" i="6"/>
  <c r="A741" i="6"/>
  <c r="C741" i="6" l="1"/>
  <c r="B741" i="6"/>
  <c r="D741" i="6"/>
  <c r="A742" i="6"/>
  <c r="E741" i="6"/>
  <c r="F741" i="6"/>
  <c r="E742" i="6" l="1"/>
  <c r="D742" i="6"/>
  <c r="F742" i="6"/>
  <c r="A743" i="6"/>
  <c r="B742" i="6"/>
  <c r="C742" i="6"/>
  <c r="C743" i="6" l="1"/>
  <c r="F743" i="6"/>
  <c r="D743" i="6"/>
  <c r="B743" i="6"/>
  <c r="A744" i="6"/>
  <c r="E743" i="6"/>
  <c r="E744" i="6" l="1"/>
  <c r="D744" i="6"/>
  <c r="F744" i="6"/>
  <c r="A745" i="6"/>
  <c r="B744" i="6"/>
  <c r="C744" i="6"/>
  <c r="C745" i="6" l="1"/>
  <c r="F745" i="6"/>
  <c r="D745" i="6"/>
  <c r="B745" i="6"/>
  <c r="A746" i="6"/>
  <c r="E745" i="6"/>
  <c r="E746" i="6" l="1"/>
  <c r="D746" i="6"/>
  <c r="F746" i="6"/>
  <c r="B746" i="6"/>
  <c r="C746" i="6"/>
  <c r="A747" i="6"/>
  <c r="C747" i="6" l="1"/>
  <c r="D747" i="6"/>
  <c r="B747" i="6"/>
  <c r="E747" i="6"/>
  <c r="A748" i="6"/>
  <c r="F747" i="6"/>
  <c r="E748" i="6" l="1"/>
  <c r="D748" i="6"/>
  <c r="F748" i="6"/>
  <c r="A749" i="6"/>
  <c r="B748" i="6"/>
  <c r="C748" i="6"/>
  <c r="D749" i="6" l="1"/>
  <c r="B749" i="6"/>
  <c r="C749" i="6"/>
  <c r="A750" i="6"/>
  <c r="E749" i="6"/>
  <c r="F749" i="6"/>
  <c r="E750" i="6" l="1"/>
  <c r="D750" i="6"/>
  <c r="F750" i="6"/>
  <c r="A751" i="6"/>
  <c r="B750" i="6"/>
  <c r="C750" i="6"/>
  <c r="C751" i="6" l="1"/>
  <c r="F751" i="6"/>
  <c r="D751" i="6"/>
  <c r="B751" i="6"/>
  <c r="A752" i="6"/>
  <c r="E751" i="6"/>
  <c r="E752" i="6" l="1"/>
  <c r="D752" i="6"/>
  <c r="F752" i="6"/>
  <c r="A753" i="6"/>
  <c r="B752" i="6"/>
  <c r="C752" i="6"/>
  <c r="D753" i="6" l="1"/>
  <c r="A754" i="6"/>
  <c r="F753" i="6"/>
  <c r="C753" i="6"/>
  <c r="E753" i="6"/>
  <c r="B753" i="6"/>
  <c r="C754" i="6" l="1"/>
  <c r="F754" i="6"/>
  <c r="D754" i="6"/>
  <c r="B754" i="6"/>
  <c r="A755" i="6"/>
  <c r="E754" i="6"/>
  <c r="E755" i="6" l="1"/>
  <c r="D755" i="6"/>
  <c r="F755" i="6"/>
  <c r="A756" i="6"/>
  <c r="B755" i="6"/>
  <c r="C755" i="6"/>
  <c r="C756" i="6" l="1"/>
  <c r="D756" i="6"/>
  <c r="B756" i="6"/>
  <c r="E756" i="6"/>
  <c r="F756" i="6"/>
  <c r="A757" i="6"/>
  <c r="E757" i="6" l="1"/>
  <c r="D757" i="6"/>
  <c r="A758" i="6"/>
  <c r="C757" i="6"/>
  <c r="F757" i="6"/>
  <c r="B757" i="6"/>
  <c r="F758" i="6" l="1"/>
  <c r="D758" i="6"/>
  <c r="B758" i="6"/>
  <c r="A759" i="6"/>
  <c r="E758" i="6"/>
  <c r="C758" i="6"/>
  <c r="E759" i="6" l="1"/>
  <c r="D759" i="6"/>
  <c r="F759" i="6"/>
  <c r="A760" i="6"/>
  <c r="B759" i="6"/>
  <c r="C759" i="6"/>
  <c r="C760" i="6" l="1"/>
  <c r="F760" i="6"/>
  <c r="D760" i="6"/>
  <c r="B760" i="6"/>
  <c r="A761" i="6"/>
  <c r="E760" i="6"/>
  <c r="E761" i="6" l="1"/>
  <c r="F761" i="6"/>
  <c r="A762" i="6"/>
  <c r="B761" i="6"/>
  <c r="C761" i="6"/>
  <c r="D761" i="6"/>
  <c r="C762" i="6" l="1"/>
  <c r="F762" i="6"/>
  <c r="B762" i="6"/>
  <c r="D762" i="6"/>
  <c r="A763" i="6"/>
  <c r="E762" i="6"/>
  <c r="F763" i="6" l="1"/>
  <c r="A764" i="6"/>
  <c r="B763" i="6"/>
  <c r="E763" i="6"/>
  <c r="D763" i="6"/>
  <c r="C763" i="6"/>
  <c r="C764" i="6" l="1"/>
  <c r="F764" i="6"/>
  <c r="D764" i="6"/>
  <c r="B764" i="6"/>
  <c r="A765" i="6"/>
  <c r="E764" i="6"/>
  <c r="E765" i="6" l="1"/>
  <c r="F765" i="6"/>
  <c r="A766" i="6"/>
  <c r="B765" i="6"/>
  <c r="C765" i="6"/>
  <c r="D765" i="6"/>
  <c r="C766" i="6" l="1"/>
  <c r="D766" i="6"/>
  <c r="B766" i="6"/>
  <c r="E766" i="6"/>
  <c r="A767" i="6"/>
  <c r="F766" i="6"/>
  <c r="E767" i="6" l="1"/>
  <c r="F767" i="6"/>
  <c r="A768" i="6"/>
  <c r="B767" i="6"/>
  <c r="C767" i="6"/>
  <c r="D767" i="6"/>
  <c r="D768" i="6" l="1"/>
  <c r="B768" i="6"/>
  <c r="A769" i="6"/>
  <c r="E768" i="6"/>
  <c r="F768" i="6"/>
  <c r="C768" i="6"/>
  <c r="E769" i="6" l="1"/>
  <c r="D769" i="6"/>
  <c r="F769" i="6"/>
  <c r="A770" i="6"/>
  <c r="C769" i="6"/>
  <c r="B769" i="6"/>
  <c r="C770" i="6" l="1"/>
  <c r="D770" i="6"/>
  <c r="B770" i="6"/>
  <c r="F770" i="6"/>
  <c r="A771" i="6"/>
  <c r="E770" i="6"/>
  <c r="E771" i="6" l="1"/>
  <c r="F771" i="6"/>
  <c r="A772" i="6"/>
  <c r="D771" i="6"/>
  <c r="B771" i="6"/>
  <c r="C771" i="6"/>
  <c r="C772" i="6" l="1"/>
  <c r="F772" i="6"/>
  <c r="D772" i="6"/>
  <c r="B772" i="6"/>
  <c r="E772" i="6"/>
  <c r="A773" i="6"/>
  <c r="E773" i="6" l="1"/>
  <c r="D773" i="6"/>
  <c r="F773" i="6"/>
  <c r="A774" i="6"/>
  <c r="C773" i="6"/>
  <c r="B773" i="6"/>
  <c r="D774" i="6" l="1"/>
  <c r="B774" i="6"/>
  <c r="A775" i="6"/>
  <c r="C774" i="6"/>
  <c r="F774" i="6"/>
  <c r="E774" i="6"/>
  <c r="E775" i="6" l="1"/>
  <c r="D775" i="6"/>
  <c r="F775" i="6"/>
  <c r="A776" i="6"/>
  <c r="B775" i="6"/>
  <c r="C775" i="6"/>
  <c r="C776" i="6" l="1"/>
  <c r="F776" i="6"/>
  <c r="D776" i="6"/>
  <c r="B776" i="6"/>
  <c r="E776" i="6"/>
  <c r="A777" i="6"/>
  <c r="E777" i="6" l="1"/>
  <c r="D777" i="6"/>
  <c r="F777" i="6"/>
  <c r="A778" i="6"/>
  <c r="B777" i="6"/>
  <c r="C777" i="6"/>
  <c r="C778" i="6" l="1"/>
  <c r="D778" i="6"/>
  <c r="B778" i="6"/>
  <c r="A779" i="6"/>
  <c r="F778" i="6"/>
  <c r="E778" i="6"/>
  <c r="E779" i="6" l="1"/>
  <c r="D779" i="6"/>
  <c r="F779" i="6"/>
  <c r="A780" i="6"/>
  <c r="B779" i="6"/>
  <c r="C779" i="6"/>
  <c r="C780" i="6" l="1"/>
  <c r="F780" i="6"/>
  <c r="D780" i="6"/>
  <c r="B780" i="6"/>
  <c r="E780" i="6"/>
  <c r="A781" i="6"/>
  <c r="E781" i="6" l="1"/>
  <c r="D781" i="6"/>
  <c r="F781" i="6"/>
  <c r="A782" i="6"/>
  <c r="B781" i="6"/>
  <c r="C781" i="6"/>
  <c r="C782" i="6" l="1"/>
  <c r="D782" i="6"/>
  <c r="B782" i="6"/>
  <c r="E782" i="6"/>
  <c r="A783" i="6"/>
  <c r="F782" i="6"/>
  <c r="E783" i="6" l="1"/>
  <c r="D783" i="6"/>
  <c r="F783" i="6"/>
  <c r="A784" i="6"/>
  <c r="B783" i="6"/>
  <c r="C783" i="6"/>
  <c r="C784" i="6" l="1"/>
  <c r="D784" i="6"/>
  <c r="B784" i="6"/>
  <c r="A785" i="6"/>
  <c r="E784" i="6"/>
  <c r="F784" i="6"/>
  <c r="E785" i="6" l="1"/>
  <c r="F785" i="6"/>
  <c r="A786" i="6"/>
  <c r="C785" i="6"/>
  <c r="D785" i="6"/>
  <c r="B785" i="6"/>
  <c r="C786" i="6" l="1"/>
  <c r="F786" i="6"/>
  <c r="D786" i="6"/>
  <c r="B786" i="6"/>
  <c r="E786" i="6"/>
  <c r="A787" i="6"/>
  <c r="E787" i="6" l="1"/>
  <c r="F787" i="6"/>
  <c r="A788" i="6"/>
  <c r="C787" i="6"/>
  <c r="B787" i="6"/>
  <c r="D787" i="6"/>
  <c r="D788" i="6" l="1"/>
  <c r="B788" i="6"/>
  <c r="F788" i="6"/>
  <c r="A789" i="6"/>
  <c r="E788" i="6"/>
  <c r="C788" i="6"/>
  <c r="E789" i="6" l="1"/>
  <c r="F789" i="6"/>
  <c r="A790" i="6"/>
  <c r="C789" i="6"/>
  <c r="B789" i="6"/>
  <c r="D789" i="6"/>
  <c r="C790" i="6" l="1"/>
  <c r="D790" i="6"/>
  <c r="B790" i="6"/>
  <c r="E790" i="6"/>
  <c r="F790" i="6"/>
  <c r="A791" i="6"/>
  <c r="E791" i="6" l="1"/>
  <c r="F791" i="6"/>
  <c r="A792" i="6"/>
  <c r="C791" i="6"/>
  <c r="D791" i="6"/>
  <c r="B791" i="6"/>
  <c r="C792" i="6" l="1"/>
  <c r="D792" i="6"/>
  <c r="B792" i="6"/>
  <c r="F792" i="6"/>
  <c r="A793" i="6"/>
  <c r="E792" i="6"/>
  <c r="E793" i="6" l="1"/>
  <c r="F793" i="6"/>
  <c r="A794" i="6"/>
  <c r="D793" i="6"/>
  <c r="B793" i="6"/>
  <c r="C793" i="6"/>
  <c r="D794" i="6" l="1"/>
  <c r="B794" i="6"/>
  <c r="A795" i="6"/>
  <c r="C794" i="6"/>
  <c r="F794" i="6"/>
  <c r="E794" i="6"/>
  <c r="E795" i="6" l="1"/>
  <c r="F795" i="6"/>
  <c r="A796" i="6"/>
  <c r="C795" i="6"/>
  <c r="B795" i="6"/>
  <c r="D795" i="6"/>
  <c r="C796" i="6" l="1"/>
  <c r="F796" i="6"/>
  <c r="D796" i="6"/>
  <c r="B796" i="6"/>
  <c r="E796" i="6"/>
  <c r="A797" i="6"/>
  <c r="E797" i="6" l="1"/>
  <c r="D797" i="6"/>
  <c r="F797" i="6"/>
  <c r="A798" i="6"/>
  <c r="B797" i="6"/>
  <c r="C797" i="6"/>
  <c r="C798" i="6" l="1"/>
  <c r="F798" i="6"/>
  <c r="D798" i="6"/>
  <c r="B798" i="6"/>
  <c r="A799" i="6"/>
  <c r="E798" i="6"/>
  <c r="E799" i="6" l="1"/>
  <c r="D799" i="6"/>
  <c r="F799" i="6"/>
  <c r="A800" i="6"/>
  <c r="B799" i="6"/>
  <c r="C799" i="6"/>
  <c r="C800" i="6" l="1"/>
  <c r="F800" i="6"/>
  <c r="D800" i="6"/>
  <c r="B800" i="6"/>
  <c r="E800" i="6"/>
  <c r="A801" i="6"/>
  <c r="E801" i="6" l="1"/>
  <c r="F801" i="6"/>
  <c r="A802" i="6"/>
  <c r="C801" i="6"/>
  <c r="B801" i="6"/>
  <c r="D801" i="6"/>
  <c r="C802" i="6" l="1"/>
  <c r="F802" i="6"/>
  <c r="D802" i="6"/>
  <c r="B802" i="6"/>
  <c r="A803" i="6"/>
  <c r="E802" i="6"/>
  <c r="E803" i="6" l="1"/>
  <c r="F803" i="6"/>
  <c r="A804" i="6"/>
  <c r="C803" i="6"/>
  <c r="D803" i="6"/>
  <c r="B803" i="6"/>
  <c r="C804" i="6" l="1"/>
  <c r="F804" i="6"/>
  <c r="D804" i="6"/>
  <c r="B804" i="6"/>
  <c r="A805" i="6"/>
  <c r="E804" i="6"/>
  <c r="E805" i="6" l="1"/>
  <c r="F805" i="6"/>
  <c r="A806" i="6"/>
  <c r="C805" i="6"/>
  <c r="B805" i="6"/>
  <c r="D805" i="6"/>
  <c r="C806" i="6" l="1"/>
  <c r="F806" i="6"/>
  <c r="D806" i="6"/>
  <c r="A807" i="6"/>
  <c r="E806" i="6"/>
  <c r="B806" i="6"/>
  <c r="E807" i="6" l="1"/>
  <c r="D807" i="6"/>
  <c r="F807" i="6"/>
  <c r="A808" i="6"/>
  <c r="C807" i="6"/>
  <c r="B807" i="6"/>
  <c r="C808" i="6" l="1"/>
  <c r="F808" i="6"/>
  <c r="D808" i="6"/>
  <c r="B808" i="6"/>
  <c r="E808" i="6"/>
  <c r="A809" i="6"/>
  <c r="E809" i="6" l="1"/>
  <c r="F809" i="6"/>
  <c r="C809" i="6"/>
  <c r="B809" i="6"/>
  <c r="D809" i="6"/>
</calcChain>
</file>

<file path=xl/sharedStrings.xml><?xml version="1.0" encoding="utf-8"?>
<sst xmlns="http://schemas.openxmlformats.org/spreadsheetml/2006/main" count="315" uniqueCount="232">
  <si>
    <t>INVERSIÓN</t>
  </si>
  <si>
    <t>FINANCIACIÓN</t>
  </si>
  <si>
    <t>Inmovilizaciones materiales</t>
  </si>
  <si>
    <t>BASE</t>
  </si>
  <si>
    <t>IVA</t>
  </si>
  <si>
    <t>TOTAL</t>
  </si>
  <si>
    <t>MODALIDAD</t>
  </si>
  <si>
    <t>CUANTÍA</t>
  </si>
  <si>
    <t>Construcciones</t>
  </si>
  <si>
    <t>Capital propio</t>
  </si>
  <si>
    <t>Instalaciones técnicas</t>
  </si>
  <si>
    <t>Reservas</t>
  </si>
  <si>
    <t>Maquinaria</t>
  </si>
  <si>
    <t>Remanentes</t>
  </si>
  <si>
    <t>Utillaje</t>
  </si>
  <si>
    <t>Ampliación de capital</t>
  </si>
  <si>
    <t>Mobiliario</t>
  </si>
  <si>
    <t>Otras aportaciones de propietarios</t>
  </si>
  <si>
    <t>Equipo para proceso de información</t>
  </si>
  <si>
    <t>Elementos de transporte</t>
  </si>
  <si>
    <t>SUBTOTAL FINANCIACIÓN PROPIA</t>
  </si>
  <si>
    <t>Otro inmovilizado material</t>
  </si>
  <si>
    <t xml:space="preserve">Préstamos y/o créditos: </t>
  </si>
  <si>
    <t>Principal</t>
  </si>
  <si>
    <t>Tipo Interés Nominal</t>
  </si>
  <si>
    <t>TOTAL  INMOVILIZACIONES MATERIALES</t>
  </si>
  <si>
    <t>Años del préstamo</t>
  </si>
  <si>
    <t>Inmovilizaciones intangibles</t>
  </si>
  <si>
    <t>Carencia (meses)</t>
  </si>
  <si>
    <t>Investigación</t>
  </si>
  <si>
    <t>Tipo de Pago (mensual,...)</t>
  </si>
  <si>
    <t>Desarrollo</t>
  </si>
  <si>
    <t>% Gastos de Formalización</t>
  </si>
  <si>
    <t>Concesiones administrativas</t>
  </si>
  <si>
    <t>Efectos a pagar a l/p</t>
  </si>
  <si>
    <t>Propiedad industrial</t>
  </si>
  <si>
    <t>Renting</t>
  </si>
  <si>
    <t>Derechos de traspaso</t>
  </si>
  <si>
    <t>Leasing</t>
  </si>
  <si>
    <t>Aplicaciones informáticas</t>
  </si>
  <si>
    <t>Factoring</t>
  </si>
  <si>
    <t>Otros</t>
  </si>
  <si>
    <t>Subvención de capital:</t>
  </si>
  <si>
    <t>TOTAL  INMOVILIZACIONES INTANGIBLES</t>
  </si>
  <si>
    <t>(Distinta a la solicitada)</t>
  </si>
  <si>
    <t>Gastos y provisiones iniciales (Circulante)</t>
  </si>
  <si>
    <t>Ayuda reintegrable</t>
  </si>
  <si>
    <t>Existencias iniciales</t>
  </si>
  <si>
    <t>Otras</t>
  </si>
  <si>
    <t>Gastos legales/ de constitución</t>
  </si>
  <si>
    <t>Tesorería inicial</t>
  </si>
  <si>
    <t>SUBTOTAL FINANCIACIÓN AJENA</t>
  </si>
  <si>
    <t>Otros (……………………………………………………….)</t>
  </si>
  <si>
    <t>TOTAL GASTOS INICIALES</t>
  </si>
  <si>
    <t>INVERSIÓN TOTAL</t>
  </si>
  <si>
    <t>TOTAL FINANCIACIÓN</t>
  </si>
  <si>
    <t>Producto 1</t>
  </si>
  <si>
    <t>Servicio X:…</t>
  </si>
  <si>
    <t>TOTAL VENTAS</t>
  </si>
  <si>
    <t>TOTAL COSTE DE VENTAS</t>
  </si>
  <si>
    <t>MARGEN BRUTO</t>
  </si>
  <si>
    <t>Gastos de Personal/ MES</t>
  </si>
  <si>
    <t>Subtotal Sueldos y Salarios</t>
  </si>
  <si>
    <t>Seguridad Social (R.E.T.A)</t>
  </si>
  <si>
    <t>Seguridad Social</t>
  </si>
  <si>
    <t>Subtotal Seguridad Social</t>
  </si>
  <si>
    <t>Total Gastos de Personal</t>
  </si>
  <si>
    <t>Gastos fijos (SIN IVA) / MES</t>
  </si>
  <si>
    <t>Arrendamientos / alquileres</t>
  </si>
  <si>
    <t>Mantenimiento, reparaciones y conservac.</t>
  </si>
  <si>
    <t>Servicios profesionales independientes</t>
  </si>
  <si>
    <t>Transporte</t>
  </si>
  <si>
    <t>Primas de Seguros</t>
  </si>
  <si>
    <t>Publicidad, propaganda y relaciones públ.</t>
  </si>
  <si>
    <t>Congresos / Ferias / Viajes</t>
  </si>
  <si>
    <t>Servicios bancarios y similares</t>
  </si>
  <si>
    <t xml:space="preserve">Suministro de electricidad </t>
  </si>
  <si>
    <t>Suministro de combustible</t>
  </si>
  <si>
    <t>Otros suministros (gas, etc.)</t>
  </si>
  <si>
    <t>Material de oficina / papelería</t>
  </si>
  <si>
    <t>Telefonía / Internet</t>
  </si>
  <si>
    <t>Alojamiento y servicios web</t>
  </si>
  <si>
    <t>Alarma / Compañía de seguridad</t>
  </si>
  <si>
    <t>Gastos de viaje (desplazamientos y dietas)</t>
  </si>
  <si>
    <t>Agua, saneamiento y basura</t>
  </si>
  <si>
    <t>Otros gastos Imprevistos</t>
  </si>
  <si>
    <t>Total Gastos Fijos</t>
  </si>
  <si>
    <t>Conceptos</t>
  </si>
  <si>
    <t>Año 1</t>
  </si>
  <si>
    <t>Año 2</t>
  </si>
  <si>
    <t>Año 3</t>
  </si>
  <si>
    <t>Año 4</t>
  </si>
  <si>
    <t>Año 5</t>
  </si>
  <si>
    <t>Ingresos por ventas</t>
  </si>
  <si>
    <t>Imputación de subvenciones</t>
  </si>
  <si>
    <t>Total Ingresos de Explotación</t>
  </si>
  <si>
    <t>Costes variables / Directos</t>
  </si>
  <si>
    <t>Margen Bruto s/Ventas</t>
  </si>
  <si>
    <t>Gastos de Personal y Seg. Social</t>
  </si>
  <si>
    <t>Otros Gastos Fijos</t>
  </si>
  <si>
    <t>Gastos Explotación</t>
  </si>
  <si>
    <t>E.B.I.T.D.A.</t>
  </si>
  <si>
    <t>(Bº antes de intereses, impuestos, depreciaciones y amortizaciones)</t>
  </si>
  <si>
    <t>Dotación Amortizaciones</t>
  </si>
  <si>
    <t>B.A.I.I.  /   E.B.I.T.</t>
  </si>
  <si>
    <t>Ingresos Financieros</t>
  </si>
  <si>
    <t>Gastos Financieros</t>
  </si>
  <si>
    <t>Resultado Financiero</t>
  </si>
  <si>
    <t>Resultado antes Impuestos (B.A.I.)</t>
  </si>
  <si>
    <t>Impuesto de Sociedades</t>
  </si>
  <si>
    <t>Resultado Neto del Periodo</t>
  </si>
  <si>
    <r>
      <t>COBROS</t>
    </r>
    <r>
      <rPr>
        <b/>
        <sz val="10"/>
        <color theme="1"/>
        <rFont val="Courier New"/>
        <family val="3"/>
      </rPr>
      <t> </t>
    </r>
  </si>
  <si>
    <t>Cobro de ventas (IVA incl.)</t>
  </si>
  <si>
    <t>Otras entradas</t>
  </si>
  <si>
    <t>Devoluciones de Impuestos (IVA/Soc)</t>
  </si>
  <si>
    <t>Préstamo</t>
  </si>
  <si>
    <t>Ingresos financieros</t>
  </si>
  <si>
    <t>Total COBROS</t>
  </si>
  <si>
    <t>PAGOS</t>
  </si>
  <si>
    <t>Gastos Fijos (IVA incl.)</t>
  </si>
  <si>
    <t>Compras y Costes Variables  (IVA incl.)</t>
  </si>
  <si>
    <t>Seguridad Social (empresa + trabajadores)</t>
  </si>
  <si>
    <t>Devolución de principal de préstamos / Leasing</t>
  </si>
  <si>
    <t>Liquidaciones de IVA</t>
  </si>
  <si>
    <t>Otros pagos (Imp. Soc./IRPF)</t>
  </si>
  <si>
    <t>Otros pagos acreedores L/P</t>
  </si>
  <si>
    <t>Otras salidas de caja</t>
  </si>
  <si>
    <t>Total PAGOS</t>
  </si>
  <si>
    <t>Flujos de caja anuales (Cash Flow)</t>
  </si>
  <si>
    <t>ACTIVO</t>
  </si>
  <si>
    <t>Inicial</t>
  </si>
  <si>
    <t>A) ACTIVO NO CORRIENTE</t>
  </si>
  <si>
    <t>I. Inmovilizado intangible</t>
  </si>
  <si>
    <t xml:space="preserve">     1. Desarrollo.</t>
  </si>
  <si>
    <t xml:space="preserve">     2. Concesiones.</t>
  </si>
  <si>
    <r>
      <t> </t>
    </r>
    <r>
      <rPr>
        <sz val="10"/>
        <color rgb="FF000000"/>
        <rFont val="Fontin Sans Rg"/>
        <family val="3"/>
      </rPr>
      <t xml:space="preserve">    3. Patentes, licencias, marcas y similares.</t>
    </r>
  </si>
  <si>
    <t xml:space="preserve">     5. Aplicaciones informáticas.</t>
  </si>
  <si>
    <t xml:space="preserve">     9. Otro inmovilizado intangible.</t>
  </si>
  <si>
    <r>
      <t>II. Inmovilizado material</t>
    </r>
    <r>
      <rPr>
        <sz val="10"/>
        <color rgb="FF000000"/>
        <rFont val="Courier New"/>
        <family val="3"/>
      </rPr>
      <t> </t>
    </r>
  </si>
  <si>
    <t xml:space="preserve">     1. Terrenos y construcciones</t>
  </si>
  <si>
    <t xml:space="preserve">     2. Instalaciones técnicas y otro inmovilizado</t>
  </si>
  <si>
    <t>VI. Activos por impuesto diferido</t>
  </si>
  <si>
    <t>B) ACTIVO CORRIENTE</t>
  </si>
  <si>
    <t>II. Existencias</t>
  </si>
  <si>
    <t>III. Deudores comerciales y otras cuentas a cobrar</t>
  </si>
  <si>
    <t xml:space="preserve">     1. Clientes por ventas y prestación servicios</t>
  </si>
  <si>
    <t xml:space="preserve">     3. Deudores varios</t>
  </si>
  <si>
    <t xml:space="preserve">     5. Activos por impuesto corriente</t>
  </si>
  <si>
    <t xml:space="preserve">             Seguridad Social deudora</t>
  </si>
  <si>
    <t xml:space="preserve">             H.P. Deudora IVA</t>
  </si>
  <si>
    <t xml:space="preserve">             H.P. Retenciones y pagos a cuenta</t>
  </si>
  <si>
    <t xml:space="preserve">     6. Otros Créditos con las Administraciones Públicas</t>
  </si>
  <si>
    <t xml:space="preserve">     7. Accionistas (socios) por desembolsos exigidos</t>
  </si>
  <si>
    <t>V. Inversiones financieras a corto plazo</t>
  </si>
  <si>
    <t xml:space="preserve">     5. Otros activos financieros</t>
  </si>
  <si>
    <t>VIII. Efectivo y otros activos líquidos equivalentes</t>
  </si>
  <si>
    <r>
      <t xml:space="preserve">    1.</t>
    </r>
    <r>
      <rPr>
        <sz val="10"/>
        <color rgb="FF000000"/>
        <rFont val="Courier New"/>
        <family val="3"/>
      </rPr>
      <t> </t>
    </r>
    <r>
      <rPr>
        <sz val="10"/>
        <color rgb="FF000000"/>
        <rFont val="Fontin Sans Rg"/>
        <family val="3"/>
      </rPr>
      <t>Tesorería</t>
    </r>
  </si>
  <si>
    <r>
      <t> </t>
    </r>
    <r>
      <rPr>
        <sz val="10"/>
        <color rgb="FF000000"/>
        <rFont val="Fontin Sans Rg"/>
        <family val="3"/>
      </rPr>
      <t xml:space="preserve">   2. Otros activos líquidos equivalentes</t>
    </r>
  </si>
  <si>
    <t>TOTAL ACTIVO (A + B)</t>
  </si>
  <si>
    <t>PATRIMONIO NETO Y PASIVO</t>
  </si>
  <si>
    <t>A) PATRIMONIO NETO</t>
  </si>
  <si>
    <t>A-1) Fondos Propios</t>
  </si>
  <si>
    <t xml:space="preserve">  I. Capital</t>
  </si>
  <si>
    <t xml:space="preserve">  III. Reservas</t>
  </si>
  <si>
    <t xml:space="preserve">  V. Resultados de ejercicios anteriores.</t>
  </si>
  <si>
    <t xml:space="preserve">  VI. Otras aportaciones de socios.</t>
  </si>
  <si>
    <t xml:space="preserve">  VII. Resultado del ejercicio.</t>
  </si>
  <si>
    <t xml:space="preserve">  VIII. Dividendo a cuenta,</t>
  </si>
  <si>
    <t>A-3) Subvenciones, donaciones y legados recibidos.</t>
  </si>
  <si>
    <t>B) PASIVO NO CORRIENTE</t>
  </si>
  <si>
    <t>I. Provisiones a largo plazo</t>
  </si>
  <si>
    <t>II. Deudas a largo plazo</t>
  </si>
  <si>
    <t xml:space="preserve">    2. Deudas con entidades de crédito</t>
  </si>
  <si>
    <t xml:space="preserve">    5. Otros pasivos financieros</t>
  </si>
  <si>
    <t>C) PASIVO CORRIENTE</t>
  </si>
  <si>
    <t>II. Provisiones a corto plazo</t>
  </si>
  <si>
    <t>III. Deudas a corto plazo</t>
  </si>
  <si>
    <t>V. Acreedores comerciales y otras cuentas a pagar</t>
  </si>
  <si>
    <t xml:space="preserve">    1. Proveedores</t>
  </si>
  <si>
    <t xml:space="preserve">    3. Acreedores varios</t>
  </si>
  <si>
    <t xml:space="preserve">    4. Personal (remuneraciones pendientes de pago)</t>
  </si>
  <si>
    <t xml:space="preserve">    5. Pasivos por impuesto corriente</t>
  </si>
  <si>
    <t xml:space="preserve">           Seguridad Social acreedora</t>
  </si>
  <si>
    <t xml:space="preserve">           H.P acreedora por Impuesto Sociedades</t>
  </si>
  <si>
    <t xml:space="preserve">           H.P acreedora por IRPF</t>
  </si>
  <si>
    <t xml:space="preserve">           H.P. acreedora por IVA</t>
  </si>
  <si>
    <t xml:space="preserve">    6. Otras deudas con las Administraciones Públicas</t>
  </si>
  <si>
    <t xml:space="preserve">    7. Anticipo de clientes.</t>
  </si>
  <si>
    <t>TOTAL PATRIMONIO NETO Y PASIVO (A + B + C)</t>
  </si>
  <si>
    <t>Sueldos y Salarios (netos)</t>
  </si>
  <si>
    <t>Tesorería acumulada  (Inicial -&gt;)</t>
  </si>
  <si>
    <t>Costes Directos</t>
  </si>
  <si>
    <t>Estimaciones de ventas</t>
  </si>
  <si>
    <t>Coste de Ventas</t>
  </si>
  <si>
    <t>Materias primas/ aprovisionamiento</t>
  </si>
  <si>
    <t>Gastos de fabricación</t>
  </si>
  <si>
    <t xml:space="preserve">   Otros…</t>
  </si>
  <si>
    <t>Gastos de Personal</t>
  </si>
  <si>
    <t>Sueldos brutos (socios-gestores) (Nº____)</t>
  </si>
  <si>
    <t>Sueldos brutos personal  (Nº empleados)</t>
  </si>
  <si>
    <t>Gastos fijos</t>
  </si>
  <si>
    <t>Tributos (IAE, IBI, IVTM, etc)</t>
  </si>
  <si>
    <t>Publicidad, propaganda y relaciones públicas</t>
  </si>
  <si>
    <t>Sueldos brutos personal (Nº empleados)</t>
  </si>
  <si>
    <t>Estimaciones de ventas (SIN IVA) / MES</t>
  </si>
  <si>
    <t>Coste de Ventas (Sin IVA) / MES</t>
  </si>
  <si>
    <t>Otros…</t>
  </si>
  <si>
    <t>CUADRO DE AMORTIZACIÓN DE UN PRÉSTAMO</t>
  </si>
  <si>
    <t>Capital inicial:</t>
  </si>
  <si>
    <t>Tipo de interés nominal:</t>
  </si>
  <si>
    <t>Resultados:</t>
  </si>
  <si>
    <t>Plazo:</t>
  </si>
  <si>
    <t>Comisión de apertura:</t>
  </si>
  <si>
    <t>Periodicidad:</t>
  </si>
  <si>
    <t>Comisión de gestión:</t>
  </si>
  <si>
    <t>Capital efectivo:</t>
  </si>
  <si>
    <t>T.A.E. real</t>
  </si>
  <si>
    <t>Gastos fijos bancarios:</t>
  </si>
  <si>
    <t>Gastos adicionales:</t>
  </si>
  <si>
    <t>Comisión de cancelación anticipada</t>
  </si>
  <si>
    <t>Prepagable (1) o pospagable (0)</t>
  </si>
  <si>
    <t>Periodos de pago</t>
  </si>
  <si>
    <t xml:space="preserve">Cuota </t>
  </si>
  <si>
    <t>Pago de intereses</t>
  </si>
  <si>
    <t>Amortización del principal</t>
  </si>
  <si>
    <t>Amortización acumulada del principal</t>
  </si>
  <si>
    <t>Capital pendiente</t>
  </si>
  <si>
    <t>Importe de la comisión de cancelación</t>
  </si>
  <si>
    <t>Coste de cancelación</t>
  </si>
  <si>
    <t>Datos</t>
  </si>
  <si>
    <t>Incremento (%)</t>
  </si>
  <si>
    <t>Otros ingresos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</si>
</sst>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* #,##0\ _p_t_a_-;\-* #,##0\ _p_t_a_-;_-* &quot;-&quot;\ _p_t_a_-;_-@_-"/>
    <numFmt numFmtId="165" formatCode="0.000%"/>
    <numFmt numFmtId="166" formatCode="0.0000%"/>
    <numFmt numFmtId="167" formatCode="_-* #,##0.00\ _p_t_a_-;\-* #,##0.00\ _p_t_a_-;_-* &quot;-&quot;\ _p_t_a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Fontin Sans Rg"/>
      <family val="3"/>
    </font>
    <font>
      <b/>
      <i/>
      <sz val="10"/>
      <color theme="1"/>
      <name val="Fontin Sans Rg"/>
      <family val="3"/>
    </font>
    <font>
      <sz val="10"/>
      <color theme="1"/>
      <name val="Fontin Sans Rg"/>
      <family val="3"/>
    </font>
    <font>
      <i/>
      <sz val="10"/>
      <color theme="1"/>
      <name val="Fontin Sans Rg"/>
      <family val="3"/>
    </font>
    <font>
      <b/>
      <sz val="12"/>
      <color theme="1"/>
      <name val="Fontin Sans Rg"/>
      <family val="3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b/>
      <sz val="11"/>
      <color theme="1"/>
      <name val="Fontin Sans Rg"/>
      <family val="3"/>
    </font>
    <font>
      <b/>
      <sz val="10"/>
      <color rgb="FF000000"/>
      <name val="Fontin Sans Rg"/>
      <family val="3"/>
    </font>
    <font>
      <sz val="10"/>
      <color rgb="FF000000"/>
      <name val="Courier New"/>
      <family val="3"/>
    </font>
    <font>
      <sz val="10"/>
      <color rgb="FF000000"/>
      <name val="Fontin Sans Rg"/>
      <family val="3"/>
    </font>
    <font>
      <b/>
      <sz val="10"/>
      <color rgb="FF000000"/>
      <name val="Courier New"/>
      <family val="3"/>
    </font>
    <font>
      <sz val="10"/>
      <name val="Arial"/>
      <family val="2"/>
    </font>
    <font>
      <b/>
      <sz val="16"/>
      <name val="Fontin Sans Rg"/>
      <family val="3"/>
    </font>
    <font>
      <sz val="10"/>
      <name val="Fontin Sans Rg"/>
      <family val="3"/>
    </font>
    <font>
      <sz val="11"/>
      <color theme="1"/>
      <name val="Fontin Sans Rg"/>
      <family val="3"/>
    </font>
    <font>
      <sz val="14"/>
      <name val="Fontin Sans Rg"/>
      <family val="3"/>
    </font>
    <font>
      <b/>
      <sz val="12"/>
      <color rgb="FF000000"/>
      <name val="Fontin Sans Rg"/>
      <family val="3"/>
    </font>
    <font>
      <b/>
      <sz val="10"/>
      <name val="Fontin Sans Rg"/>
      <family val="3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3E3E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174">
    <xf numFmtId="0" fontId="0" fillId="0" borderId="0" xfId="0"/>
    <xf numFmtId="0" fontId="3" fillId="3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5" fillId="0" borderId="6" xfId="0" applyFont="1" applyBorder="1" applyAlignment="1">
      <alignment vertical="center" wrapText="1"/>
    </xf>
    <xf numFmtId="43" fontId="4" fillId="0" borderId="6" xfId="1" applyFont="1" applyBorder="1" applyAlignment="1">
      <alignment vertical="center" wrapText="1"/>
    </xf>
    <xf numFmtId="43" fontId="2" fillId="0" borderId="6" xfId="1" applyFont="1" applyBorder="1" applyAlignment="1">
      <alignment vertical="center" wrapText="1"/>
    </xf>
    <xf numFmtId="43" fontId="0" fillId="0" borderId="6" xfId="1" applyFont="1" applyBorder="1" applyAlignment="1">
      <alignment vertical="top" wrapText="1"/>
    </xf>
    <xf numFmtId="43" fontId="2" fillId="0" borderId="6" xfId="1" applyFont="1" applyBorder="1" applyAlignment="1">
      <alignment horizontal="right" vertical="center" wrapText="1"/>
    </xf>
    <xf numFmtId="43" fontId="4" fillId="0" borderId="6" xfId="1" applyFont="1" applyBorder="1" applyAlignment="1">
      <alignment horizontal="center" vertical="center" wrapText="1"/>
    </xf>
    <xf numFmtId="43" fontId="5" fillId="0" borderId="6" xfId="1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indent="1"/>
    </xf>
    <xf numFmtId="0" fontId="4" fillId="0" borderId="11" xfId="0" applyFont="1" applyBorder="1" applyAlignment="1">
      <alignment horizontal="left" vertical="center" indent="1"/>
    </xf>
    <xf numFmtId="0" fontId="4" fillId="0" borderId="11" xfId="0" applyFont="1" applyBorder="1" applyAlignment="1">
      <alignment horizontal="right" vertical="center" indent="1"/>
    </xf>
    <xf numFmtId="0" fontId="0" fillId="0" borderId="13" xfId="0" applyBorder="1" applyAlignment="1">
      <alignment vertical="center"/>
    </xf>
    <xf numFmtId="0" fontId="4" fillId="0" borderId="13" xfId="0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2" fillId="0" borderId="17" xfId="0" applyFont="1" applyBorder="1" applyAlignment="1">
      <alignment horizontal="right" vertical="center"/>
    </xf>
    <xf numFmtId="0" fontId="7" fillId="0" borderId="17" xfId="0" applyFont="1" applyBorder="1" applyAlignment="1">
      <alignment horizontal="left" vertical="center" indent="1"/>
    </xf>
    <xf numFmtId="0" fontId="2" fillId="0" borderId="18" xfId="0" applyFont="1" applyBorder="1" applyAlignment="1">
      <alignment horizontal="right" vertical="center"/>
    </xf>
    <xf numFmtId="0" fontId="8" fillId="0" borderId="21" xfId="0" applyFont="1" applyBorder="1" applyAlignment="1">
      <alignment horizontal="left" vertical="center" indent="3"/>
    </xf>
    <xf numFmtId="0" fontId="7" fillId="0" borderId="18" xfId="0" applyFont="1" applyBorder="1" applyAlignment="1">
      <alignment horizontal="left" vertical="center" indent="1"/>
    </xf>
    <xf numFmtId="0" fontId="4" fillId="0" borderId="2" xfId="0" applyFont="1" applyBorder="1" applyAlignment="1">
      <alignment vertical="center"/>
    </xf>
    <xf numFmtId="0" fontId="2" fillId="0" borderId="2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10" fillId="6" borderId="1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2" fillId="4" borderId="19" xfId="0" applyFont="1" applyFill="1" applyBorder="1" applyAlignment="1">
      <alignment vertical="center"/>
    </xf>
    <xf numFmtId="0" fontId="10" fillId="4" borderId="19" xfId="0" applyFont="1" applyFill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3" fillId="0" borderId="19" xfId="0" applyFont="1" applyBorder="1" applyAlignment="1">
      <alignment vertical="center"/>
    </xf>
    <xf numFmtId="0" fontId="0" fillId="0" borderId="18" xfId="0" applyBorder="1"/>
    <xf numFmtId="0" fontId="10" fillId="0" borderId="18" xfId="0" applyFont="1" applyBorder="1" applyAlignment="1">
      <alignment vertical="center"/>
    </xf>
    <xf numFmtId="0" fontId="12" fillId="0" borderId="18" xfId="0" applyFont="1" applyBorder="1" applyAlignment="1">
      <alignment vertical="center"/>
    </xf>
    <xf numFmtId="0" fontId="11" fillId="0" borderId="18" xfId="0" applyFont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0" fontId="0" fillId="0" borderId="17" xfId="0" applyBorder="1" applyAlignment="1">
      <alignment vertical="center"/>
    </xf>
    <xf numFmtId="0" fontId="10" fillId="0" borderId="17" xfId="0" applyFont="1" applyBorder="1" applyAlignment="1">
      <alignment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right" vertical="center"/>
    </xf>
    <xf numFmtId="0" fontId="9" fillId="6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vertical="center"/>
    </xf>
    <xf numFmtId="0" fontId="2" fillId="6" borderId="11" xfId="0" applyFont="1" applyFill="1" applyBorder="1" applyAlignment="1">
      <alignment horizontal="right" vertical="center"/>
    </xf>
    <xf numFmtId="0" fontId="9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6" borderId="13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vertical="center"/>
    </xf>
    <xf numFmtId="0" fontId="16" fillId="0" borderId="0" xfId="3" applyFont="1"/>
    <xf numFmtId="0" fontId="17" fillId="0" borderId="0" xfId="0" applyFont="1"/>
    <xf numFmtId="0" fontId="16" fillId="0" borderId="22" xfId="3" applyFont="1" applyBorder="1"/>
    <xf numFmtId="164" fontId="16" fillId="0" borderId="0" xfId="4" applyFont="1" applyAlignment="1">
      <alignment horizontal="center"/>
    </xf>
    <xf numFmtId="0" fontId="16" fillId="0" borderId="19" xfId="3" applyFont="1" applyBorder="1"/>
    <xf numFmtId="9" fontId="16" fillId="0" borderId="0" xfId="3" applyNumberFormat="1" applyFont="1" applyAlignment="1">
      <alignment horizontal="center"/>
    </xf>
    <xf numFmtId="0" fontId="16" fillId="0" borderId="0" xfId="3" applyFont="1" applyBorder="1" applyAlignment="1">
      <alignment horizontal="center"/>
    </xf>
    <xf numFmtId="0" fontId="16" fillId="0" borderId="0" xfId="3" applyFont="1" applyAlignment="1">
      <alignment horizontal="center"/>
    </xf>
    <xf numFmtId="0" fontId="16" fillId="0" borderId="21" xfId="3" applyFont="1" applyBorder="1"/>
    <xf numFmtId="0" fontId="16" fillId="0" borderId="18" xfId="3" applyFont="1" applyBorder="1"/>
    <xf numFmtId="10" fontId="16" fillId="0" borderId="0" xfId="3" applyNumberFormat="1" applyFont="1" applyAlignment="1">
      <alignment horizontal="center"/>
    </xf>
    <xf numFmtId="0" fontId="16" fillId="0" borderId="17" xfId="3" applyFont="1" applyBorder="1"/>
    <xf numFmtId="165" fontId="16" fillId="0" borderId="6" xfId="5" applyNumberFormat="1" applyFont="1" applyBorder="1" applyAlignment="1">
      <alignment horizontal="center"/>
    </xf>
    <xf numFmtId="166" fontId="16" fillId="0" borderId="0" xfId="3" applyNumberFormat="1" applyFont="1"/>
    <xf numFmtId="0" fontId="18" fillId="0" borderId="0" xfId="3" applyFont="1"/>
    <xf numFmtId="0" fontId="16" fillId="0" borderId="5" xfId="3" applyFont="1" applyBorder="1"/>
    <xf numFmtId="0" fontId="16" fillId="0" borderId="0" xfId="3" applyFont="1" applyBorder="1"/>
    <xf numFmtId="0" fontId="16" fillId="0" borderId="25" xfId="3" applyFont="1" applyBorder="1" applyAlignment="1">
      <alignment horizontal="center"/>
    </xf>
    <xf numFmtId="164" fontId="16" fillId="0" borderId="22" xfId="4" applyFont="1" applyBorder="1" applyAlignment="1">
      <alignment horizontal="center"/>
    </xf>
    <xf numFmtId="9" fontId="16" fillId="0" borderId="19" xfId="3" applyNumberFormat="1" applyFont="1" applyBorder="1" applyAlignment="1">
      <alignment horizontal="center"/>
    </xf>
    <xf numFmtId="0" fontId="16" fillId="0" borderId="19" xfId="3" applyFont="1" applyBorder="1" applyAlignment="1">
      <alignment horizontal="center"/>
    </xf>
    <xf numFmtId="10" fontId="16" fillId="0" borderId="19" xfId="3" applyNumberFormat="1" applyFont="1" applyBorder="1" applyAlignment="1">
      <alignment horizontal="center"/>
    </xf>
    <xf numFmtId="0" fontId="16" fillId="0" borderId="5" xfId="3" applyFont="1" applyBorder="1" applyAlignment="1">
      <alignment horizontal="center"/>
    </xf>
    <xf numFmtId="43" fontId="16" fillId="0" borderId="25" xfId="1" applyFont="1" applyBorder="1" applyAlignment="1">
      <alignment horizontal="center" vertical="center" wrapText="1"/>
    </xf>
    <xf numFmtId="43" fontId="16" fillId="0" borderId="25" xfId="1" applyFont="1" applyBorder="1" applyAlignment="1">
      <alignment vertical="center" wrapText="1"/>
    </xf>
    <xf numFmtId="1" fontId="16" fillId="0" borderId="25" xfId="1" applyNumberFormat="1" applyFont="1" applyBorder="1" applyAlignment="1">
      <alignment horizontal="center" vertical="center"/>
    </xf>
    <xf numFmtId="167" fontId="16" fillId="0" borderId="20" xfId="3" applyNumberFormat="1" applyFont="1" applyBorder="1" applyAlignment="1">
      <alignment horizontal="center"/>
    </xf>
    <xf numFmtId="167" fontId="16" fillId="0" borderId="23" xfId="4" applyNumberFormat="1" applyFont="1" applyBorder="1" applyAlignment="1">
      <alignment horizontal="center"/>
    </xf>
    <xf numFmtId="167" fontId="16" fillId="0" borderId="20" xfId="4" applyNumberFormat="1" applyFont="1" applyBorder="1" applyAlignment="1">
      <alignment horizontal="center"/>
    </xf>
    <xf numFmtId="1" fontId="16" fillId="0" borderId="25" xfId="1" applyNumberFormat="1" applyFont="1" applyBorder="1" applyAlignment="1">
      <alignment horizontal="center"/>
    </xf>
    <xf numFmtId="43" fontId="16" fillId="0" borderId="25" xfId="1" applyFont="1" applyBorder="1" applyAlignment="1">
      <alignment horizontal="center"/>
    </xf>
    <xf numFmtId="43" fontId="16" fillId="0" borderId="25" xfId="1" applyFont="1" applyBorder="1" applyAlignment="1"/>
    <xf numFmtId="0" fontId="6" fillId="6" borderId="0" xfId="0" applyFont="1" applyFill="1" applyBorder="1" applyAlignment="1">
      <alignment horizontal="center" vertical="center" wrapText="1"/>
    </xf>
    <xf numFmtId="9" fontId="0" fillId="0" borderId="0" xfId="2" applyFont="1"/>
    <xf numFmtId="43" fontId="4" fillId="0" borderId="10" xfId="1" applyFont="1" applyBorder="1" applyAlignment="1">
      <alignment horizontal="left" vertical="center" wrapText="1" indent="1"/>
    </xf>
    <xf numFmtId="43" fontId="4" fillId="0" borderId="12" xfId="1" applyFont="1" applyBorder="1" applyAlignment="1">
      <alignment horizontal="left" vertical="center" wrapText="1" indent="1"/>
    </xf>
    <xf numFmtId="43" fontId="2" fillId="0" borderId="14" xfId="1" applyFont="1" applyBorder="1" applyAlignment="1">
      <alignment horizontal="right" vertical="center" wrapText="1"/>
    </xf>
    <xf numFmtId="43" fontId="4" fillId="6" borderId="12" xfId="1" applyFont="1" applyFill="1" applyBorder="1" applyAlignment="1">
      <alignment horizontal="left" vertical="center" wrapText="1" indent="1"/>
    </xf>
    <xf numFmtId="43" fontId="2" fillId="6" borderId="14" xfId="1" applyFont="1" applyFill="1" applyBorder="1" applyAlignment="1">
      <alignment horizontal="right" vertical="center" wrapText="1"/>
    </xf>
    <xf numFmtId="43" fontId="4" fillId="0" borderId="5" xfId="1" applyFont="1" applyBorder="1" applyAlignment="1">
      <alignment horizontal="right" vertical="center"/>
    </xf>
    <xf numFmtId="43" fontId="2" fillId="0" borderId="5" xfId="1" applyFont="1" applyBorder="1" applyAlignment="1">
      <alignment horizontal="right" vertical="center"/>
    </xf>
    <xf numFmtId="43" fontId="2" fillId="0" borderId="5" xfId="1" applyFont="1" applyBorder="1" applyAlignment="1">
      <alignment vertical="center"/>
    </xf>
    <xf numFmtId="43" fontId="2" fillId="0" borderId="19" xfId="1" applyFont="1" applyBorder="1" applyAlignment="1">
      <alignment horizontal="right" vertical="center"/>
    </xf>
    <xf numFmtId="43" fontId="4" fillId="0" borderId="22" xfId="1" applyFont="1" applyBorder="1" applyAlignment="1">
      <alignment vertical="center"/>
    </xf>
    <xf numFmtId="43" fontId="2" fillId="0" borderId="1" xfId="1" applyFont="1" applyBorder="1" applyAlignment="1">
      <alignment horizontal="right" vertical="center"/>
    </xf>
    <xf numFmtId="43" fontId="2" fillId="0" borderId="19" xfId="1" applyFont="1" applyBorder="1" applyAlignment="1">
      <alignment vertical="center"/>
    </xf>
    <xf numFmtId="43" fontId="4" fillId="0" borderId="1" xfId="1" applyFont="1" applyBorder="1" applyAlignment="1">
      <alignment horizontal="right" vertical="center"/>
    </xf>
    <xf numFmtId="43" fontId="2" fillId="0" borderId="5" xfId="1" applyFont="1" applyBorder="1" applyAlignment="1">
      <alignment horizontal="right" vertical="center"/>
    </xf>
    <xf numFmtId="43" fontId="4" fillId="0" borderId="19" xfId="1" applyFont="1" applyBorder="1" applyAlignment="1">
      <alignment horizontal="right" vertical="center"/>
    </xf>
    <xf numFmtId="43" fontId="4" fillId="0" borderId="19" xfId="1" applyFont="1" applyBorder="1" applyAlignment="1">
      <alignment vertical="center"/>
    </xf>
    <xf numFmtId="43" fontId="2" fillId="6" borderId="1" xfId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3" fontId="2" fillId="0" borderId="22" xfId="1" applyFont="1" applyBorder="1" applyAlignment="1">
      <alignment horizontal="right" vertical="center"/>
    </xf>
    <xf numFmtId="43" fontId="2" fillId="0" borderId="5" xfId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3" fontId="2" fillId="5" borderId="2" xfId="1" applyFont="1" applyFill="1" applyBorder="1" applyAlignment="1">
      <alignment vertical="center"/>
    </xf>
    <xf numFmtId="43" fontId="10" fillId="0" borderId="20" xfId="1" applyFont="1" applyBorder="1" applyAlignment="1">
      <alignment horizontal="center" vertical="center"/>
    </xf>
    <xf numFmtId="43" fontId="12" fillId="0" borderId="20" xfId="1" applyFont="1" applyBorder="1" applyAlignment="1">
      <alignment horizontal="center" vertical="center"/>
    </xf>
    <xf numFmtId="43" fontId="12" fillId="0" borderId="19" xfId="1" applyFont="1" applyBorder="1" applyAlignment="1">
      <alignment horizontal="center" vertical="center"/>
    </xf>
    <xf numFmtId="43" fontId="10" fillId="0" borderId="19" xfId="1" applyFont="1" applyBorder="1" applyAlignment="1">
      <alignment horizontal="center" vertical="center"/>
    </xf>
    <xf numFmtId="43" fontId="12" fillId="0" borderId="20" xfId="1" applyFont="1" applyBorder="1" applyAlignment="1">
      <alignment vertical="center"/>
    </xf>
    <xf numFmtId="43" fontId="19" fillId="0" borderId="6" xfId="1" applyFont="1" applyBorder="1" applyAlignment="1">
      <alignment vertical="center"/>
    </xf>
    <xf numFmtId="43" fontId="19" fillId="6" borderId="4" xfId="1" applyFont="1" applyFill="1" applyBorder="1" applyAlignment="1">
      <alignment vertical="center"/>
    </xf>
    <xf numFmtId="43" fontId="19" fillId="0" borderId="4" xfId="1" applyFont="1" applyBorder="1" applyAlignment="1">
      <alignment horizontal="center" vertical="center"/>
    </xf>
    <xf numFmtId="43" fontId="12" fillId="0" borderId="20" xfId="1" applyNumberFormat="1" applyFont="1" applyBorder="1" applyAlignment="1">
      <alignment vertical="center"/>
    </xf>
    <xf numFmtId="43" fontId="10" fillId="0" borderId="20" xfId="1" applyNumberFormat="1" applyFont="1" applyBorder="1" applyAlignment="1">
      <alignment horizontal="center" vertical="center"/>
    </xf>
    <xf numFmtId="43" fontId="12" fillId="0" borderId="20" xfId="1" applyNumberFormat="1" applyFont="1" applyBorder="1" applyAlignment="1">
      <alignment horizontal="center" vertical="center"/>
    </xf>
    <xf numFmtId="43" fontId="12" fillId="0" borderId="19" xfId="1" applyNumberFormat="1" applyFont="1" applyBorder="1" applyAlignment="1">
      <alignment vertical="center"/>
    </xf>
    <xf numFmtId="43" fontId="12" fillId="0" borderId="19" xfId="1" applyNumberFormat="1" applyFont="1" applyBorder="1" applyAlignment="1">
      <alignment horizontal="center" vertical="center"/>
    </xf>
    <xf numFmtId="43" fontId="10" fillId="0" borderId="5" xfId="1" applyNumberFormat="1" applyFont="1" applyBorder="1" applyAlignment="1">
      <alignment horizontal="center" vertical="center"/>
    </xf>
    <xf numFmtId="43" fontId="10" fillId="0" borderId="19" xfId="1" applyNumberFormat="1" applyFont="1" applyBorder="1" applyAlignment="1">
      <alignment horizontal="center" vertical="center"/>
    </xf>
    <xf numFmtId="43" fontId="19" fillId="0" borderId="4" xfId="1" applyNumberFormat="1" applyFont="1" applyBorder="1" applyAlignment="1">
      <alignment horizontal="center" vertical="center"/>
    </xf>
    <xf numFmtId="43" fontId="19" fillId="0" borderId="6" xfId="1" applyNumberFormat="1" applyFont="1" applyBorder="1" applyAlignment="1">
      <alignment vertical="center"/>
    </xf>
    <xf numFmtId="43" fontId="19" fillId="0" borderId="5" xfId="1" applyNumberFormat="1" applyFont="1" applyBorder="1" applyAlignment="1">
      <alignment horizontal="center" vertical="center"/>
    </xf>
    <xf numFmtId="43" fontId="19" fillId="6" borderId="4" xfId="1" applyNumberFormat="1" applyFont="1" applyFill="1" applyBorder="1" applyAlignment="1">
      <alignment vertical="center"/>
    </xf>
    <xf numFmtId="43" fontId="4" fillId="0" borderId="5" xfId="1" applyFont="1" applyBorder="1" applyAlignment="1">
      <alignment vertical="center"/>
    </xf>
    <xf numFmtId="43" fontId="2" fillId="6" borderId="12" xfId="1" applyFont="1" applyFill="1" applyBorder="1" applyAlignment="1">
      <alignment horizontal="left" vertical="center" wrapText="1" indent="1"/>
    </xf>
    <xf numFmtId="43" fontId="6" fillId="6" borderId="12" xfId="1" applyFont="1" applyFill="1" applyBorder="1" applyAlignment="1">
      <alignment horizontal="left" vertical="center" wrapText="1" indent="1"/>
    </xf>
    <xf numFmtId="0" fontId="0" fillId="0" borderId="0" xfId="0" applyAlignment="1">
      <alignment horizontal="center"/>
    </xf>
    <xf numFmtId="43" fontId="4" fillId="0" borderId="12" xfId="1" applyFont="1" applyBorder="1" applyAlignment="1">
      <alignment horizontal="center" vertical="center" wrapText="1"/>
    </xf>
    <xf numFmtId="43" fontId="4" fillId="0" borderId="12" xfId="1" applyFont="1" applyBorder="1" applyAlignment="1">
      <alignment horizontal="left" vertical="center" wrapText="1"/>
    </xf>
    <xf numFmtId="43" fontId="4" fillId="0" borderId="10" xfId="1" applyFont="1" applyBorder="1" applyAlignment="1">
      <alignment horizontal="center" vertical="center" wrapText="1"/>
    </xf>
    <xf numFmtId="43" fontId="4" fillId="0" borderId="10" xfId="1" applyFont="1" applyBorder="1" applyAlignment="1">
      <alignment vertical="center" wrapText="1"/>
    </xf>
    <xf numFmtId="43" fontId="4" fillId="0" borderId="12" xfId="1" applyFont="1" applyBorder="1" applyAlignment="1">
      <alignment vertical="center" wrapText="1"/>
    </xf>
    <xf numFmtId="43" fontId="4" fillId="0" borderId="14" xfId="1" applyFont="1" applyBorder="1" applyAlignment="1">
      <alignment horizontal="left" vertical="center" wrapText="1"/>
    </xf>
    <xf numFmtId="43" fontId="6" fillId="6" borderId="14" xfId="1" applyFont="1" applyFill="1" applyBorder="1" applyAlignment="1">
      <alignment horizontal="right" vertical="center" wrapText="1"/>
    </xf>
    <xf numFmtId="0" fontId="20" fillId="7" borderId="25" xfId="3" applyFont="1" applyFill="1" applyBorder="1" applyAlignment="1">
      <alignment horizontal="center" vertical="center"/>
    </xf>
    <xf numFmtId="0" fontId="20" fillId="7" borderId="25" xfId="3" applyFont="1" applyFill="1" applyBorder="1" applyAlignment="1">
      <alignment horizontal="center" vertical="center" wrapText="1"/>
    </xf>
    <xf numFmtId="0" fontId="15" fillId="7" borderId="0" xfId="3" applyFont="1" applyFill="1" applyAlignment="1">
      <alignment horizontal="center"/>
    </xf>
  </cellXfs>
  <cellStyles count="6">
    <cellStyle name="Millares" xfId="1" builtinId="3"/>
    <cellStyle name="Millares [0] 2" xfId="4"/>
    <cellStyle name="Normal" xfId="0" builtinId="0"/>
    <cellStyle name="Normal 2" xfId="3"/>
    <cellStyle name="Porcentaje" xfId="2" builtinId="5"/>
    <cellStyle name="Porcentaj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2"/>
  <sheetViews>
    <sheetView topLeftCell="A23" workbookViewId="0">
      <selection activeCell="H23" sqref="H23"/>
    </sheetView>
  </sheetViews>
  <sheetFormatPr baseColWidth="10" defaultRowHeight="15" x14ac:dyDescent="0.25"/>
  <cols>
    <col min="2" max="2" width="33.85546875" customWidth="1"/>
    <col min="6" max="6" width="32.140625" customWidth="1"/>
    <col min="7" max="7" width="12.140625" bestFit="1" customWidth="1"/>
  </cols>
  <sheetData>
    <row r="2" spans="2:7" ht="15.75" thickBot="1" x14ac:dyDescent="0.3"/>
    <row r="3" spans="2:7" ht="15.75" thickBot="1" x14ac:dyDescent="0.3">
      <c r="B3" s="127" t="s">
        <v>0</v>
      </c>
      <c r="C3" s="128"/>
      <c r="D3" s="128"/>
      <c r="E3" s="129"/>
      <c r="F3" s="127" t="s">
        <v>1</v>
      </c>
      <c r="G3" s="129"/>
    </row>
    <row r="4" spans="2:7" ht="15.75" thickBot="1" x14ac:dyDescent="0.3">
      <c r="B4" s="1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</row>
    <row r="5" spans="2:7" ht="15.75" thickBot="1" x14ac:dyDescent="0.3">
      <c r="B5" s="3" t="s">
        <v>8</v>
      </c>
      <c r="C5" s="13">
        <v>10000</v>
      </c>
      <c r="D5" s="11">
        <f>10000*0.21</f>
        <v>2100</v>
      </c>
      <c r="E5" s="11">
        <f>+C5+D5</f>
        <v>12100</v>
      </c>
      <c r="F5" s="4" t="s">
        <v>9</v>
      </c>
      <c r="G5" s="11">
        <v>10000</v>
      </c>
    </row>
    <row r="6" spans="2:7" ht="15.75" thickBot="1" x14ac:dyDescent="0.3">
      <c r="B6" s="3" t="s">
        <v>10</v>
      </c>
      <c r="C6" s="13"/>
      <c r="D6" s="11"/>
      <c r="E6" s="11">
        <f t="shared" ref="E6:E14" si="0">+C6+D6</f>
        <v>0</v>
      </c>
      <c r="F6" s="4" t="s">
        <v>11</v>
      </c>
      <c r="G6" s="11"/>
    </row>
    <row r="7" spans="2:7" ht="15.75" thickBot="1" x14ac:dyDescent="0.3">
      <c r="B7" s="3" t="s">
        <v>12</v>
      </c>
      <c r="C7" s="13"/>
      <c r="D7" s="11"/>
      <c r="E7" s="11">
        <f t="shared" si="0"/>
        <v>0</v>
      </c>
      <c r="F7" s="4" t="s">
        <v>13</v>
      </c>
      <c r="G7" s="11"/>
    </row>
    <row r="8" spans="2:7" ht="15.75" thickBot="1" x14ac:dyDescent="0.3">
      <c r="B8" s="3" t="s">
        <v>14</v>
      </c>
      <c r="C8" s="13"/>
      <c r="D8" s="11"/>
      <c r="E8" s="11">
        <f t="shared" si="0"/>
        <v>0</v>
      </c>
      <c r="F8" s="4" t="s">
        <v>15</v>
      </c>
      <c r="G8" s="11"/>
    </row>
    <row r="9" spans="2:7" ht="15.75" thickBot="1" x14ac:dyDescent="0.3">
      <c r="B9" s="3" t="s">
        <v>16</v>
      </c>
      <c r="C9" s="13"/>
      <c r="D9" s="11"/>
      <c r="E9" s="11">
        <f t="shared" si="0"/>
        <v>0</v>
      </c>
      <c r="F9" s="4" t="s">
        <v>17</v>
      </c>
      <c r="G9" s="11"/>
    </row>
    <row r="10" spans="2:7" ht="15.75" thickBot="1" x14ac:dyDescent="0.3">
      <c r="B10" s="3" t="s">
        <v>18</v>
      </c>
      <c r="C10" s="13"/>
      <c r="D10" s="12"/>
      <c r="E10" s="11">
        <f t="shared" si="0"/>
        <v>0</v>
      </c>
      <c r="F10" s="5"/>
      <c r="G10" s="12"/>
    </row>
    <row r="11" spans="2:7" ht="15.75" thickBot="1" x14ac:dyDescent="0.3">
      <c r="B11" s="3" t="s">
        <v>19</v>
      </c>
      <c r="C11" s="13"/>
      <c r="D11" s="11"/>
      <c r="E11" s="11">
        <f t="shared" si="0"/>
        <v>0</v>
      </c>
      <c r="F11" s="6" t="s">
        <v>20</v>
      </c>
      <c r="G11" s="11">
        <f>+G5+G6+G7+G8+G9+G10</f>
        <v>10000</v>
      </c>
    </row>
    <row r="12" spans="2:7" ht="15.75" thickBot="1" x14ac:dyDescent="0.3">
      <c r="B12" s="3" t="s">
        <v>21</v>
      </c>
      <c r="C12" s="13"/>
      <c r="D12" s="14"/>
      <c r="E12" s="11">
        <f t="shared" si="0"/>
        <v>0</v>
      </c>
      <c r="F12" s="4" t="s">
        <v>22</v>
      </c>
      <c r="G12" s="11"/>
    </row>
    <row r="13" spans="2:7" ht="15.75" thickBot="1" x14ac:dyDescent="0.3">
      <c r="B13" s="7"/>
      <c r="C13" s="13"/>
      <c r="D13" s="11"/>
      <c r="E13" s="11">
        <f t="shared" si="0"/>
        <v>0</v>
      </c>
      <c r="F13" s="8" t="s">
        <v>23</v>
      </c>
      <c r="G13" s="11">
        <v>2100</v>
      </c>
    </row>
    <row r="14" spans="2:7" ht="15.75" thickBot="1" x14ac:dyDescent="0.3">
      <c r="B14" s="7"/>
      <c r="C14" s="13"/>
      <c r="D14" s="15"/>
      <c r="E14" s="11">
        <f t="shared" si="0"/>
        <v>0</v>
      </c>
      <c r="F14" s="8" t="s">
        <v>24</v>
      </c>
      <c r="G14" s="11"/>
    </row>
    <row r="15" spans="2:7" ht="26.25" thickBot="1" x14ac:dyDescent="0.3">
      <c r="B15" s="9" t="s">
        <v>25</v>
      </c>
      <c r="C15" s="13">
        <f>+SUM(C5:C14)</f>
        <v>10000</v>
      </c>
      <c r="D15" s="13">
        <f>+SUM(D5:D14)</f>
        <v>2100</v>
      </c>
      <c r="E15" s="13">
        <f>+SUM(E5:E14)</f>
        <v>12100</v>
      </c>
      <c r="F15" s="8" t="s">
        <v>26</v>
      </c>
      <c r="G15" s="11"/>
    </row>
    <row r="16" spans="2:7" ht="26.25" thickBot="1" x14ac:dyDescent="0.3">
      <c r="B16" s="1" t="s">
        <v>27</v>
      </c>
      <c r="C16" s="11"/>
      <c r="D16" s="15"/>
      <c r="E16" s="15"/>
      <c r="F16" s="8" t="s">
        <v>28</v>
      </c>
      <c r="G16" s="11"/>
    </row>
    <row r="17" spans="2:7" ht="15.75" thickBot="1" x14ac:dyDescent="0.3">
      <c r="B17" s="3" t="s">
        <v>29</v>
      </c>
      <c r="C17" s="11"/>
      <c r="D17" s="15"/>
      <c r="E17" s="15"/>
      <c r="F17" s="8" t="s">
        <v>30</v>
      </c>
      <c r="G17" s="11"/>
    </row>
    <row r="18" spans="2:7" ht="15.75" thickBot="1" x14ac:dyDescent="0.3">
      <c r="B18" s="3" t="s">
        <v>31</v>
      </c>
      <c r="C18" s="11"/>
      <c r="D18" s="15"/>
      <c r="E18" s="15"/>
      <c r="F18" s="8" t="s">
        <v>32</v>
      </c>
      <c r="G18" s="11"/>
    </row>
    <row r="19" spans="2:7" ht="15.75" thickBot="1" x14ac:dyDescent="0.3">
      <c r="B19" s="3" t="s">
        <v>33</v>
      </c>
      <c r="C19" s="11"/>
      <c r="D19" s="11"/>
      <c r="E19" s="11"/>
      <c r="F19" s="4" t="s">
        <v>34</v>
      </c>
      <c r="G19" s="11"/>
    </row>
    <row r="20" spans="2:7" ht="15.75" thickBot="1" x14ac:dyDescent="0.3">
      <c r="B20" s="3" t="s">
        <v>35</v>
      </c>
      <c r="C20" s="11"/>
      <c r="D20" s="11"/>
      <c r="E20" s="11"/>
      <c r="F20" s="4" t="s">
        <v>36</v>
      </c>
      <c r="G20" s="11"/>
    </row>
    <row r="21" spans="2:7" ht="15.75" thickBot="1" x14ac:dyDescent="0.3">
      <c r="B21" s="3" t="s">
        <v>37</v>
      </c>
      <c r="C21" s="11"/>
      <c r="D21" s="11"/>
      <c r="E21" s="11"/>
      <c r="F21" s="4" t="s">
        <v>38</v>
      </c>
      <c r="G21" s="11"/>
    </row>
    <row r="22" spans="2:7" ht="15.75" thickBot="1" x14ac:dyDescent="0.3">
      <c r="B22" s="3" t="s">
        <v>39</v>
      </c>
      <c r="C22" s="11"/>
      <c r="D22" s="11"/>
      <c r="E22" s="11"/>
      <c r="F22" s="4" t="s">
        <v>40</v>
      </c>
      <c r="G22" s="11"/>
    </row>
    <row r="23" spans="2:7" ht="15.75" thickBot="1" x14ac:dyDescent="0.3">
      <c r="B23" s="7"/>
      <c r="C23" s="11"/>
      <c r="D23" s="11"/>
      <c r="E23" s="11"/>
      <c r="F23" s="4" t="s">
        <v>41</v>
      </c>
      <c r="G23" s="11"/>
    </row>
    <row r="24" spans="2:7" ht="15.75" thickBot="1" x14ac:dyDescent="0.3">
      <c r="B24" s="7"/>
      <c r="C24" s="11"/>
      <c r="D24" s="11"/>
      <c r="E24" s="11"/>
      <c r="F24" s="4" t="s">
        <v>42</v>
      </c>
      <c r="G24" s="11"/>
    </row>
    <row r="25" spans="2:7" ht="26.25" thickBot="1" x14ac:dyDescent="0.3">
      <c r="B25" s="9" t="s">
        <v>43</v>
      </c>
      <c r="C25" s="11"/>
      <c r="D25" s="16"/>
      <c r="E25" s="16"/>
      <c r="F25" s="10" t="s">
        <v>44</v>
      </c>
      <c r="G25" s="11"/>
    </row>
    <row r="26" spans="2:7" ht="26.25" thickBot="1" x14ac:dyDescent="0.3">
      <c r="B26" s="1" t="s">
        <v>45</v>
      </c>
      <c r="C26" s="11"/>
      <c r="D26" s="11"/>
      <c r="E26" s="11"/>
      <c r="F26" s="4" t="s">
        <v>46</v>
      </c>
      <c r="G26" s="12"/>
    </row>
    <row r="27" spans="2:7" ht="15.75" thickBot="1" x14ac:dyDescent="0.3">
      <c r="B27" s="3" t="s">
        <v>47</v>
      </c>
      <c r="C27" s="11"/>
      <c r="D27" s="11"/>
      <c r="E27" s="11"/>
      <c r="F27" s="4" t="s">
        <v>48</v>
      </c>
      <c r="G27" s="11"/>
    </row>
    <row r="28" spans="2:7" ht="15.75" thickBot="1" x14ac:dyDescent="0.3">
      <c r="B28" s="3" t="s">
        <v>49</v>
      </c>
      <c r="C28" s="11"/>
      <c r="D28" s="12"/>
      <c r="E28" s="12"/>
      <c r="F28" s="5"/>
      <c r="G28" s="11"/>
    </row>
    <row r="29" spans="2:7" ht="15.75" thickBot="1" x14ac:dyDescent="0.3">
      <c r="B29" s="3" t="s">
        <v>50</v>
      </c>
      <c r="C29" s="11"/>
      <c r="D29" s="14"/>
      <c r="E29" s="14"/>
      <c r="F29" s="6" t="s">
        <v>51</v>
      </c>
      <c r="G29" s="11">
        <f>+SUM(G19:G22)+G24+G26+G27+G13</f>
        <v>2100</v>
      </c>
    </row>
    <row r="30" spans="2:7" ht="26.25" thickBot="1" x14ac:dyDescent="0.3">
      <c r="B30" s="3" t="s">
        <v>52</v>
      </c>
      <c r="C30" s="11"/>
      <c r="D30" s="11"/>
      <c r="E30" s="11"/>
      <c r="F30" s="4"/>
      <c r="G30" s="11"/>
    </row>
    <row r="31" spans="2:7" ht="15.75" thickBot="1" x14ac:dyDescent="0.3">
      <c r="B31" s="9" t="s">
        <v>53</v>
      </c>
      <c r="C31" s="11"/>
      <c r="D31" s="11"/>
      <c r="E31" s="11"/>
      <c r="F31" s="4"/>
      <c r="G31" s="11"/>
    </row>
    <row r="32" spans="2:7" ht="15.75" thickBot="1" x14ac:dyDescent="0.3">
      <c r="B32" s="9" t="s">
        <v>54</v>
      </c>
      <c r="C32" s="12">
        <f>+C15+C25+C31</f>
        <v>10000</v>
      </c>
      <c r="D32" s="12">
        <f>+D15+D25+D31</f>
        <v>2100</v>
      </c>
      <c r="E32" s="12">
        <f>+E15+E25+E31</f>
        <v>12100</v>
      </c>
      <c r="F32" s="6" t="s">
        <v>55</v>
      </c>
      <c r="G32" s="12">
        <f>+G11+G29</f>
        <v>12100</v>
      </c>
    </row>
  </sheetData>
  <mergeCells count="2">
    <mergeCell ref="B3:E3"/>
    <mergeCell ref="F3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"/>
  <sheetViews>
    <sheetView topLeftCell="A43" workbookViewId="0">
      <selection activeCell="D49" sqref="D49"/>
    </sheetView>
  </sheetViews>
  <sheetFormatPr baseColWidth="10" defaultRowHeight="15" x14ac:dyDescent="0.25"/>
  <cols>
    <col min="2" max="2" width="40.42578125" bestFit="1" customWidth="1"/>
    <col min="3" max="3" width="16.5703125" bestFit="1" customWidth="1"/>
    <col min="4" max="4" width="16.7109375" bestFit="1" customWidth="1"/>
    <col min="5" max="5" width="16.85546875" bestFit="1" customWidth="1"/>
    <col min="6" max="6" width="15.42578125" bestFit="1" customWidth="1"/>
    <col min="7" max="7" width="13.85546875" bestFit="1" customWidth="1"/>
    <col min="8" max="9" width="11.5703125" bestFit="1" customWidth="1"/>
    <col min="10" max="11" width="12.7109375" bestFit="1" customWidth="1"/>
    <col min="12" max="14" width="11.5703125" bestFit="1" customWidth="1"/>
    <col min="15" max="15" width="15.28515625" bestFit="1" customWidth="1"/>
  </cols>
  <sheetData>
    <row r="1" spans="2:15" ht="15.75" thickBot="1" x14ac:dyDescent="0.3"/>
    <row r="2" spans="2:15" ht="17.25" thickTop="1" thickBot="1" x14ac:dyDescent="0.3">
      <c r="B2" s="65" t="s">
        <v>204</v>
      </c>
      <c r="C2" s="66">
        <v>1</v>
      </c>
      <c r="D2" s="66">
        <v>2</v>
      </c>
      <c r="E2" s="66">
        <v>3</v>
      </c>
      <c r="F2" s="66">
        <v>4</v>
      </c>
      <c r="G2" s="66">
        <v>5</v>
      </c>
      <c r="H2" s="66">
        <v>6</v>
      </c>
      <c r="I2" s="66">
        <v>7</v>
      </c>
      <c r="J2" s="66">
        <v>8</v>
      </c>
      <c r="K2" s="66">
        <v>9</v>
      </c>
      <c r="L2" s="66">
        <v>10</v>
      </c>
      <c r="M2" s="66">
        <v>11</v>
      </c>
      <c r="N2" s="66">
        <v>12</v>
      </c>
      <c r="O2" s="66" t="s">
        <v>5</v>
      </c>
    </row>
    <row r="3" spans="2:15" ht="15.75" thickBot="1" x14ac:dyDescent="0.3">
      <c r="B3" s="17" t="s">
        <v>56</v>
      </c>
      <c r="C3" s="110">
        <v>1</v>
      </c>
      <c r="D3" s="110">
        <v>2</v>
      </c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>
        <f>+SUM(C3:N3)</f>
        <v>3</v>
      </c>
    </row>
    <row r="4" spans="2:15" ht="15.75" thickBot="1" x14ac:dyDescent="0.3">
      <c r="B4" s="18" t="s">
        <v>57</v>
      </c>
      <c r="C4" s="111"/>
      <c r="D4" s="111"/>
      <c r="E4" s="111">
        <v>34</v>
      </c>
      <c r="F4" s="111">
        <v>2345235</v>
      </c>
      <c r="G4" s="111">
        <v>1.2</v>
      </c>
      <c r="H4" s="111"/>
      <c r="I4" s="111"/>
      <c r="J4" s="111"/>
      <c r="K4" s="111"/>
      <c r="L4" s="111"/>
      <c r="M4" s="111"/>
      <c r="N4" s="111"/>
      <c r="O4" s="110">
        <f>+SUM(C4:N4)</f>
        <v>2345270.2000000002</v>
      </c>
    </row>
    <row r="5" spans="2:15" ht="15.75" thickBot="1" x14ac:dyDescent="0.3">
      <c r="B5" s="19"/>
      <c r="C5" s="111"/>
      <c r="D5" s="111"/>
      <c r="E5" s="111"/>
      <c r="F5" s="111"/>
      <c r="G5" s="111"/>
      <c r="H5" s="111"/>
      <c r="I5" s="111"/>
      <c r="J5" s="111"/>
      <c r="K5" s="111">
        <v>25</v>
      </c>
      <c r="L5" s="111"/>
      <c r="M5" s="111">
        <v>256</v>
      </c>
      <c r="N5" s="111">
        <v>65</v>
      </c>
      <c r="O5" s="110">
        <f>+SUM(C5:N5)</f>
        <v>346</v>
      </c>
    </row>
    <row r="6" spans="2:15" ht="15.75" thickBot="1" x14ac:dyDescent="0.3">
      <c r="B6" s="19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0">
        <f>+SUM(C6:N6)</f>
        <v>0</v>
      </c>
    </row>
    <row r="7" spans="2:15" ht="15.75" thickBot="1" x14ac:dyDescent="0.3">
      <c r="B7" s="21" t="s">
        <v>58</v>
      </c>
      <c r="C7" s="112">
        <f>+SUM(C3:C6)</f>
        <v>1</v>
      </c>
      <c r="D7" s="112">
        <f t="shared" ref="D7:O7" si="0">+SUM(D3:D6)</f>
        <v>2</v>
      </c>
      <c r="E7" s="112">
        <f t="shared" si="0"/>
        <v>34</v>
      </c>
      <c r="F7" s="112">
        <f t="shared" si="0"/>
        <v>2345235</v>
      </c>
      <c r="G7" s="112">
        <f t="shared" si="0"/>
        <v>1.2</v>
      </c>
      <c r="H7" s="112">
        <f t="shared" si="0"/>
        <v>0</v>
      </c>
      <c r="I7" s="112">
        <f t="shared" si="0"/>
        <v>0</v>
      </c>
      <c r="J7" s="112">
        <f t="shared" si="0"/>
        <v>0</v>
      </c>
      <c r="K7" s="112">
        <f t="shared" si="0"/>
        <v>25</v>
      </c>
      <c r="L7" s="112">
        <f t="shared" si="0"/>
        <v>0</v>
      </c>
      <c r="M7" s="112">
        <f t="shared" si="0"/>
        <v>256</v>
      </c>
      <c r="N7" s="112">
        <f t="shared" si="0"/>
        <v>65</v>
      </c>
      <c r="O7" s="112">
        <f t="shared" si="0"/>
        <v>2345619.2000000002</v>
      </c>
    </row>
    <row r="8" spans="2:15" ht="17.25" thickTop="1" thickBot="1" x14ac:dyDescent="0.3">
      <c r="B8" s="67" t="s">
        <v>205</v>
      </c>
      <c r="C8" s="68">
        <v>1</v>
      </c>
      <c r="D8" s="68">
        <v>2</v>
      </c>
      <c r="E8" s="68">
        <v>3</v>
      </c>
      <c r="F8" s="68">
        <v>4</v>
      </c>
      <c r="G8" s="68">
        <v>5</v>
      </c>
      <c r="H8" s="68">
        <v>6</v>
      </c>
      <c r="I8" s="68">
        <v>7</v>
      </c>
      <c r="J8" s="68">
        <v>8</v>
      </c>
      <c r="K8" s="68">
        <v>9</v>
      </c>
      <c r="L8" s="68">
        <v>10</v>
      </c>
      <c r="M8" s="68">
        <v>11</v>
      </c>
      <c r="N8" s="68">
        <v>12</v>
      </c>
      <c r="O8" s="68" t="s">
        <v>5</v>
      </c>
    </row>
    <row r="9" spans="2:15" ht="15.75" thickBot="1" x14ac:dyDescent="0.3">
      <c r="B9" s="18" t="s">
        <v>194</v>
      </c>
      <c r="C9" s="111">
        <v>23</v>
      </c>
      <c r="D9" s="111">
        <v>5</v>
      </c>
      <c r="E9" s="111">
        <v>3</v>
      </c>
      <c r="F9" s="111"/>
      <c r="G9" s="111"/>
      <c r="H9" s="111"/>
      <c r="I9" s="111"/>
      <c r="J9" s="111"/>
      <c r="K9" s="111">
        <v>65</v>
      </c>
      <c r="L9" s="111">
        <v>2365</v>
      </c>
      <c r="M9" s="111">
        <v>6523</v>
      </c>
      <c r="N9" s="111"/>
      <c r="O9" s="110">
        <f>+SUM(C9:N9)</f>
        <v>8984</v>
      </c>
    </row>
    <row r="10" spans="2:15" ht="15.75" thickBot="1" x14ac:dyDescent="0.3">
      <c r="B10" s="18" t="s">
        <v>195</v>
      </c>
      <c r="C10" s="111"/>
      <c r="D10" s="111">
        <v>326</v>
      </c>
      <c r="E10" s="111"/>
      <c r="F10" s="111">
        <v>3265</v>
      </c>
      <c r="G10" s="111">
        <v>563</v>
      </c>
      <c r="H10" s="111">
        <v>365</v>
      </c>
      <c r="I10" s="111">
        <v>635</v>
      </c>
      <c r="J10" s="111">
        <v>632</v>
      </c>
      <c r="K10" s="111"/>
      <c r="L10" s="111"/>
      <c r="M10" s="111">
        <v>562</v>
      </c>
      <c r="N10" s="111">
        <v>5362</v>
      </c>
      <c r="O10" s="110">
        <f>+SUM(C10:N10)</f>
        <v>11710</v>
      </c>
    </row>
    <row r="11" spans="2:15" ht="15.75" thickBot="1" x14ac:dyDescent="0.3">
      <c r="B11" s="18" t="s">
        <v>206</v>
      </c>
      <c r="C11" s="111">
        <v>342</v>
      </c>
      <c r="D11" s="111"/>
      <c r="E11" s="111"/>
      <c r="F11" s="111"/>
      <c r="G11" s="111"/>
      <c r="H11" s="111"/>
      <c r="I11" s="111">
        <v>653</v>
      </c>
      <c r="J11" s="111"/>
      <c r="K11" s="111"/>
      <c r="L11" s="111"/>
      <c r="M11" s="111"/>
      <c r="N11" s="111"/>
      <c r="O11" s="110">
        <f>+SUM(C11:N11)</f>
        <v>995</v>
      </c>
    </row>
    <row r="12" spans="2:15" ht="15.75" thickBot="1" x14ac:dyDescent="0.3">
      <c r="B12" s="21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0">
        <f>+SUM(C12:N12)</f>
        <v>0</v>
      </c>
    </row>
    <row r="13" spans="2:15" ht="16.5" thickTop="1" thickBot="1" x14ac:dyDescent="0.3">
      <c r="B13" s="21" t="s">
        <v>59</v>
      </c>
      <c r="C13" s="112">
        <f>+SUM(C9:C12)</f>
        <v>365</v>
      </c>
      <c r="D13" s="112">
        <f t="shared" ref="D13" si="1">+SUM(D9:D12)</f>
        <v>331</v>
      </c>
      <c r="E13" s="112">
        <f t="shared" ref="E13" si="2">+SUM(E9:E12)</f>
        <v>3</v>
      </c>
      <c r="F13" s="112">
        <f t="shared" ref="F13" si="3">+SUM(F9:F12)</f>
        <v>3265</v>
      </c>
      <c r="G13" s="112">
        <f t="shared" ref="G13" si="4">+SUM(G9:G12)</f>
        <v>563</v>
      </c>
      <c r="H13" s="112">
        <f t="shared" ref="H13" si="5">+SUM(H9:H12)</f>
        <v>365</v>
      </c>
      <c r="I13" s="112">
        <f t="shared" ref="I13" si="6">+SUM(I9:I12)</f>
        <v>1288</v>
      </c>
      <c r="J13" s="112">
        <f t="shared" ref="J13" si="7">+SUM(J9:J12)</f>
        <v>632</v>
      </c>
      <c r="K13" s="112">
        <f t="shared" ref="K13" si="8">+SUM(K9:K12)</f>
        <v>65</v>
      </c>
      <c r="L13" s="112">
        <f t="shared" ref="L13" si="9">+SUM(L9:L12)</f>
        <v>2365</v>
      </c>
      <c r="M13" s="112">
        <f t="shared" ref="M13" si="10">+SUM(M9:M12)</f>
        <v>7085</v>
      </c>
      <c r="N13" s="112">
        <f t="shared" ref="N13" si="11">+SUM(N9:N12)</f>
        <v>5362</v>
      </c>
      <c r="O13" s="112">
        <f t="shared" ref="O13" si="12">+SUM(O9:O12)</f>
        <v>21689</v>
      </c>
    </row>
    <row r="14" spans="2:15" ht="16.5" thickTop="1" thickBot="1" x14ac:dyDescent="0.3">
      <c r="B14" s="70" t="s">
        <v>60</v>
      </c>
      <c r="C14" s="113">
        <f>+C7-C13</f>
        <v>-364</v>
      </c>
      <c r="D14" s="113">
        <f t="shared" ref="D14:O14" si="13">+D7-D13</f>
        <v>-329</v>
      </c>
      <c r="E14" s="113">
        <f t="shared" si="13"/>
        <v>31</v>
      </c>
      <c r="F14" s="113">
        <f t="shared" si="13"/>
        <v>2341970</v>
      </c>
      <c r="G14" s="113">
        <f t="shared" si="13"/>
        <v>-561.79999999999995</v>
      </c>
      <c r="H14" s="113">
        <f t="shared" si="13"/>
        <v>-365</v>
      </c>
      <c r="I14" s="113">
        <f t="shared" si="13"/>
        <v>-1288</v>
      </c>
      <c r="J14" s="113">
        <f t="shared" si="13"/>
        <v>-632</v>
      </c>
      <c r="K14" s="113">
        <f t="shared" si="13"/>
        <v>-40</v>
      </c>
      <c r="L14" s="113">
        <f t="shared" si="13"/>
        <v>-2365</v>
      </c>
      <c r="M14" s="113">
        <f t="shared" si="13"/>
        <v>-6829</v>
      </c>
      <c r="N14" s="113">
        <f t="shared" si="13"/>
        <v>-5297</v>
      </c>
      <c r="O14" s="113">
        <f t="shared" si="13"/>
        <v>2323930.2000000002</v>
      </c>
    </row>
    <row r="15" spans="2:15" ht="15.75" thickBot="1" x14ac:dyDescent="0.3"/>
    <row r="16" spans="2:15" ht="17.25" thickTop="1" thickBot="1" x14ac:dyDescent="0.3">
      <c r="B16" s="65" t="s">
        <v>61</v>
      </c>
      <c r="C16" s="66">
        <v>1</v>
      </c>
      <c r="D16" s="66">
        <v>2</v>
      </c>
      <c r="E16" s="66">
        <v>3</v>
      </c>
      <c r="F16" s="66">
        <v>4</v>
      </c>
      <c r="G16" s="66">
        <v>5</v>
      </c>
      <c r="H16" s="66">
        <v>6</v>
      </c>
      <c r="I16" s="66">
        <v>7</v>
      </c>
      <c r="J16" s="66">
        <v>8</v>
      </c>
      <c r="K16" s="66">
        <v>9</v>
      </c>
      <c r="L16" s="66">
        <v>10</v>
      </c>
      <c r="M16" s="66">
        <v>11</v>
      </c>
      <c r="N16" s="66">
        <v>12</v>
      </c>
      <c r="O16" s="66" t="s">
        <v>5</v>
      </c>
    </row>
    <row r="17" spans="2:15" ht="15.75" thickBot="1" x14ac:dyDescent="0.3">
      <c r="B17" s="17" t="s">
        <v>198</v>
      </c>
      <c r="C17" s="110"/>
      <c r="D17" s="110">
        <v>324</v>
      </c>
      <c r="E17" s="110">
        <v>23</v>
      </c>
      <c r="F17" s="110">
        <v>45</v>
      </c>
      <c r="G17" s="110">
        <v>43</v>
      </c>
      <c r="H17" s="110">
        <v>35</v>
      </c>
      <c r="I17" s="110">
        <v>6</v>
      </c>
      <c r="J17" s="110">
        <v>56547</v>
      </c>
      <c r="K17" s="110">
        <v>54</v>
      </c>
      <c r="L17" s="110">
        <v>7</v>
      </c>
      <c r="M17" s="110">
        <v>4</v>
      </c>
      <c r="N17" s="110">
        <v>57</v>
      </c>
      <c r="O17" s="110">
        <f>+SUM(C17:N17)</f>
        <v>57145</v>
      </c>
    </row>
    <row r="18" spans="2:15" ht="15.75" thickBot="1" x14ac:dyDescent="0.3">
      <c r="B18" s="18" t="s">
        <v>203</v>
      </c>
      <c r="C18" s="111">
        <v>365</v>
      </c>
      <c r="D18" s="111">
        <v>54</v>
      </c>
      <c r="E18" s="111"/>
      <c r="F18" s="111"/>
      <c r="G18" s="111"/>
      <c r="H18" s="111"/>
      <c r="I18" s="111"/>
      <c r="J18" s="111"/>
      <c r="K18" s="111">
        <v>547</v>
      </c>
      <c r="L18" s="111">
        <v>5</v>
      </c>
      <c r="M18" s="111">
        <v>265</v>
      </c>
      <c r="N18" s="111"/>
      <c r="O18" s="110">
        <f>+SUM(C18:N18)</f>
        <v>1236</v>
      </c>
    </row>
    <row r="19" spans="2:15" ht="15.75" thickBot="1" x14ac:dyDescent="0.3">
      <c r="B19" s="19" t="s">
        <v>62</v>
      </c>
      <c r="C19" s="111">
        <f>+C17+C18</f>
        <v>365</v>
      </c>
      <c r="D19" s="111">
        <f t="shared" ref="D19:N19" si="14">+D17+D18</f>
        <v>378</v>
      </c>
      <c r="E19" s="111">
        <f t="shared" si="14"/>
        <v>23</v>
      </c>
      <c r="F19" s="111">
        <f t="shared" si="14"/>
        <v>45</v>
      </c>
      <c r="G19" s="111">
        <f t="shared" si="14"/>
        <v>43</v>
      </c>
      <c r="H19" s="111">
        <f t="shared" si="14"/>
        <v>35</v>
      </c>
      <c r="I19" s="111">
        <f t="shared" si="14"/>
        <v>6</v>
      </c>
      <c r="J19" s="111">
        <f t="shared" si="14"/>
        <v>56547</v>
      </c>
      <c r="K19" s="111">
        <f t="shared" si="14"/>
        <v>601</v>
      </c>
      <c r="L19" s="111">
        <f t="shared" si="14"/>
        <v>12</v>
      </c>
      <c r="M19" s="111">
        <f t="shared" si="14"/>
        <v>269</v>
      </c>
      <c r="N19" s="111">
        <f t="shared" si="14"/>
        <v>57</v>
      </c>
      <c r="O19" s="111">
        <f>+O17+O18</f>
        <v>58381</v>
      </c>
    </row>
    <row r="20" spans="2:15" ht="15.75" thickBot="1" x14ac:dyDescent="0.3">
      <c r="B20" s="18" t="s">
        <v>63</v>
      </c>
      <c r="C20" s="111"/>
      <c r="D20" s="111">
        <v>45</v>
      </c>
      <c r="E20" s="111">
        <v>457</v>
      </c>
      <c r="F20" s="111">
        <v>45</v>
      </c>
      <c r="G20" s="111">
        <v>54</v>
      </c>
      <c r="H20" s="111"/>
      <c r="I20" s="111"/>
      <c r="J20" s="111"/>
      <c r="K20" s="111">
        <v>7478</v>
      </c>
      <c r="L20" s="111"/>
      <c r="M20" s="111"/>
      <c r="N20" s="111"/>
      <c r="O20" s="110">
        <f>+SUM(C20:N20)</f>
        <v>8079</v>
      </c>
    </row>
    <row r="21" spans="2:15" ht="15.75" thickBot="1" x14ac:dyDescent="0.3">
      <c r="B21" s="18" t="s">
        <v>64</v>
      </c>
      <c r="C21" s="111">
        <v>7</v>
      </c>
      <c r="D21" s="111">
        <v>12</v>
      </c>
      <c r="E21" s="111"/>
      <c r="F21" s="111"/>
      <c r="G21" s="111">
        <v>54</v>
      </c>
      <c r="H21" s="111"/>
      <c r="I21" s="111">
        <v>47</v>
      </c>
      <c r="J21" s="111"/>
      <c r="K21" s="111"/>
      <c r="L21" s="111"/>
      <c r="M21" s="111">
        <v>568</v>
      </c>
      <c r="N21" s="111"/>
      <c r="O21" s="110">
        <f>+SUM(C21:N21)</f>
        <v>688</v>
      </c>
    </row>
    <row r="22" spans="2:15" ht="15.75" thickBot="1" x14ac:dyDescent="0.3">
      <c r="B22" s="21" t="s">
        <v>65</v>
      </c>
      <c r="C22" s="111">
        <f>+C20+C21</f>
        <v>7</v>
      </c>
      <c r="D22" s="111">
        <f t="shared" ref="D22" si="15">+D20+D21</f>
        <v>57</v>
      </c>
      <c r="E22" s="111">
        <f t="shared" ref="E22" si="16">+E20+E21</f>
        <v>457</v>
      </c>
      <c r="F22" s="111">
        <f t="shared" ref="F22" si="17">+F20+F21</f>
        <v>45</v>
      </c>
      <c r="G22" s="111">
        <f t="shared" ref="G22" si="18">+G20+G21</f>
        <v>108</v>
      </c>
      <c r="H22" s="111">
        <f t="shared" ref="H22" si="19">+H20+H21</f>
        <v>0</v>
      </c>
      <c r="I22" s="111">
        <f t="shared" ref="I22" si="20">+I20+I21</f>
        <v>47</v>
      </c>
      <c r="J22" s="111">
        <f t="shared" ref="J22" si="21">+J20+J21</f>
        <v>0</v>
      </c>
      <c r="K22" s="111">
        <f t="shared" ref="K22" si="22">+K20+K21</f>
        <v>7478</v>
      </c>
      <c r="L22" s="111">
        <f t="shared" ref="L22" si="23">+L20+L21</f>
        <v>0</v>
      </c>
      <c r="M22" s="111">
        <f t="shared" ref="M22" si="24">+M20+M21</f>
        <v>568</v>
      </c>
      <c r="N22" s="111">
        <f t="shared" ref="N22" si="25">+N20+N21</f>
        <v>0</v>
      </c>
      <c r="O22" s="111">
        <f>+O20+O21</f>
        <v>8767</v>
      </c>
    </row>
    <row r="23" spans="2:15" ht="16.5" thickTop="1" thickBot="1" x14ac:dyDescent="0.3">
      <c r="B23" s="75" t="s">
        <v>66</v>
      </c>
      <c r="C23" s="113">
        <f>+C19+C22</f>
        <v>372</v>
      </c>
      <c r="D23" s="113">
        <f t="shared" ref="D23:O23" si="26">+D19+D22</f>
        <v>435</v>
      </c>
      <c r="E23" s="113">
        <f t="shared" si="26"/>
        <v>480</v>
      </c>
      <c r="F23" s="113">
        <f t="shared" si="26"/>
        <v>90</v>
      </c>
      <c r="G23" s="113">
        <f t="shared" si="26"/>
        <v>151</v>
      </c>
      <c r="H23" s="113">
        <f t="shared" si="26"/>
        <v>35</v>
      </c>
      <c r="I23" s="113">
        <f t="shared" si="26"/>
        <v>53</v>
      </c>
      <c r="J23" s="113">
        <f t="shared" si="26"/>
        <v>56547</v>
      </c>
      <c r="K23" s="113">
        <f t="shared" si="26"/>
        <v>8079</v>
      </c>
      <c r="L23" s="113">
        <f t="shared" si="26"/>
        <v>12</v>
      </c>
      <c r="M23" s="113">
        <f t="shared" si="26"/>
        <v>837</v>
      </c>
      <c r="N23" s="113">
        <f t="shared" si="26"/>
        <v>57</v>
      </c>
      <c r="O23" s="113">
        <f t="shared" si="26"/>
        <v>67148</v>
      </c>
    </row>
    <row r="24" spans="2:15" ht="15.75" thickBot="1" x14ac:dyDescent="0.3"/>
    <row r="25" spans="2:15" ht="17.25" thickTop="1" thickBot="1" x14ac:dyDescent="0.3">
      <c r="B25" s="65" t="s">
        <v>67</v>
      </c>
      <c r="C25" s="66">
        <v>1</v>
      </c>
      <c r="D25" s="66">
        <v>2</v>
      </c>
      <c r="E25" s="66">
        <v>3</v>
      </c>
      <c r="F25" s="66">
        <v>4</v>
      </c>
      <c r="G25" s="66">
        <v>5</v>
      </c>
      <c r="H25" s="66">
        <v>6</v>
      </c>
      <c r="I25" s="66">
        <v>7</v>
      </c>
      <c r="J25" s="66">
        <v>8</v>
      </c>
      <c r="K25" s="66">
        <v>9</v>
      </c>
      <c r="L25" s="66">
        <v>10</v>
      </c>
      <c r="M25" s="66">
        <v>11</v>
      </c>
      <c r="N25" s="66">
        <v>12</v>
      </c>
      <c r="O25" s="66" t="s">
        <v>5</v>
      </c>
    </row>
    <row r="26" spans="2:15" ht="15.75" thickBot="1" x14ac:dyDescent="0.3">
      <c r="B26" s="17" t="s">
        <v>68</v>
      </c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>
        <f>+SUM(C26:N26)</f>
        <v>0</v>
      </c>
    </row>
    <row r="27" spans="2:15" ht="15.75" thickBot="1" x14ac:dyDescent="0.3">
      <c r="B27" s="18" t="s">
        <v>69</v>
      </c>
      <c r="C27" s="111"/>
      <c r="D27" s="111">
        <v>23</v>
      </c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0">
        <f>+SUM(C27:N27)</f>
        <v>23</v>
      </c>
    </row>
    <row r="28" spans="2:15" ht="15.75" thickBot="1" x14ac:dyDescent="0.3">
      <c r="B28" s="18" t="s">
        <v>70</v>
      </c>
      <c r="C28" s="111">
        <v>324</v>
      </c>
      <c r="D28" s="111"/>
      <c r="E28" s="111"/>
      <c r="F28" s="111">
        <v>2</v>
      </c>
      <c r="G28" s="111">
        <v>56</v>
      </c>
      <c r="H28" s="111">
        <v>563</v>
      </c>
      <c r="I28" s="111">
        <v>5362</v>
      </c>
      <c r="J28" s="111"/>
      <c r="K28" s="111">
        <v>6235</v>
      </c>
      <c r="L28" s="111"/>
      <c r="M28" s="111"/>
      <c r="N28" s="111">
        <v>6523</v>
      </c>
      <c r="O28" s="110">
        <f t="shared" ref="O28:O44" si="27">+SUM(C28:N28)</f>
        <v>19065</v>
      </c>
    </row>
    <row r="29" spans="2:15" ht="15.75" thickBot="1" x14ac:dyDescent="0.3">
      <c r="B29" s="18" t="s">
        <v>71</v>
      </c>
      <c r="C29" s="111"/>
      <c r="D29" s="111">
        <v>3</v>
      </c>
      <c r="E29" s="111">
        <v>5</v>
      </c>
      <c r="F29" s="111">
        <v>635</v>
      </c>
      <c r="G29" s="111"/>
      <c r="H29" s="111"/>
      <c r="I29" s="111"/>
      <c r="J29" s="111"/>
      <c r="K29" s="111"/>
      <c r="L29" s="111"/>
      <c r="M29" s="111">
        <v>265</v>
      </c>
      <c r="N29" s="111"/>
      <c r="O29" s="110">
        <f t="shared" si="27"/>
        <v>908</v>
      </c>
    </row>
    <row r="30" spans="2:15" ht="15.75" thickBot="1" x14ac:dyDescent="0.3">
      <c r="B30" s="18" t="s">
        <v>72</v>
      </c>
      <c r="C30" s="111"/>
      <c r="D30" s="111"/>
      <c r="E30" s="111"/>
      <c r="F30" s="111"/>
      <c r="G30" s="111">
        <v>653</v>
      </c>
      <c r="H30" s="111"/>
      <c r="I30" s="111"/>
      <c r="J30" s="111"/>
      <c r="K30" s="111"/>
      <c r="L30" s="111"/>
      <c r="M30" s="111">
        <v>65</v>
      </c>
      <c r="N30" s="111"/>
      <c r="O30" s="110">
        <f t="shared" si="27"/>
        <v>718</v>
      </c>
    </row>
    <row r="31" spans="2:15" ht="15.75" thickBot="1" x14ac:dyDescent="0.3">
      <c r="B31" s="18" t="s">
        <v>202</v>
      </c>
      <c r="C31" s="111"/>
      <c r="D31" s="111"/>
      <c r="E31" s="111"/>
      <c r="F31" s="111"/>
      <c r="G31" s="111"/>
      <c r="H31" s="111">
        <v>563</v>
      </c>
      <c r="I31" s="111">
        <v>65</v>
      </c>
      <c r="J31" s="111"/>
      <c r="K31" s="111"/>
      <c r="L31" s="111">
        <v>526</v>
      </c>
      <c r="M31" s="111"/>
      <c r="N31" s="111"/>
      <c r="O31" s="110">
        <f t="shared" si="27"/>
        <v>1154</v>
      </c>
    </row>
    <row r="32" spans="2:15" ht="15.75" thickBot="1" x14ac:dyDescent="0.3">
      <c r="B32" s="18" t="s">
        <v>74</v>
      </c>
      <c r="C32" s="111">
        <v>4</v>
      </c>
      <c r="D32" s="111"/>
      <c r="E32" s="111"/>
      <c r="F32" s="111">
        <v>2365</v>
      </c>
      <c r="G32" s="111"/>
      <c r="H32" s="111"/>
      <c r="I32" s="111">
        <v>3</v>
      </c>
      <c r="J32" s="111"/>
      <c r="K32" s="111">
        <v>56</v>
      </c>
      <c r="L32" s="111"/>
      <c r="M32" s="111"/>
      <c r="N32" s="111"/>
      <c r="O32" s="110">
        <f t="shared" si="27"/>
        <v>2428</v>
      </c>
    </row>
    <row r="33" spans="2:15" ht="15.75" thickBot="1" x14ac:dyDescent="0.3">
      <c r="B33" s="18" t="s">
        <v>75</v>
      </c>
      <c r="C33" s="111">
        <v>3526</v>
      </c>
      <c r="D33" s="111">
        <v>53</v>
      </c>
      <c r="E33" s="111"/>
      <c r="F33" s="111"/>
      <c r="G33" s="111"/>
      <c r="H33" s="111">
        <v>326</v>
      </c>
      <c r="I33" s="111"/>
      <c r="J33" s="111">
        <v>56</v>
      </c>
      <c r="K33" s="111">
        <v>56</v>
      </c>
      <c r="L33" s="111"/>
      <c r="M33" s="111"/>
      <c r="N33" s="111"/>
      <c r="O33" s="110">
        <f t="shared" si="27"/>
        <v>4017</v>
      </c>
    </row>
    <row r="34" spans="2:15" ht="15.75" thickBot="1" x14ac:dyDescent="0.3">
      <c r="B34" s="18" t="s">
        <v>76</v>
      </c>
      <c r="C34" s="111"/>
      <c r="D34" s="111"/>
      <c r="E34" s="111">
        <v>526</v>
      </c>
      <c r="F34" s="111">
        <v>56</v>
      </c>
      <c r="G34" s="111"/>
      <c r="H34" s="111"/>
      <c r="I34" s="111"/>
      <c r="J34" s="111"/>
      <c r="K34" s="111"/>
      <c r="L34" s="111"/>
      <c r="M34" s="111"/>
      <c r="N34" s="111"/>
      <c r="O34" s="110">
        <f t="shared" si="27"/>
        <v>582</v>
      </c>
    </row>
    <row r="35" spans="2:15" ht="15.75" thickBot="1" x14ac:dyDescent="0.3">
      <c r="B35" s="18" t="s">
        <v>77</v>
      </c>
      <c r="C35" s="111"/>
      <c r="D35" s="111">
        <v>265</v>
      </c>
      <c r="E35" s="111"/>
      <c r="F35" s="111">
        <v>56</v>
      </c>
      <c r="G35" s="111"/>
      <c r="H35" s="111"/>
      <c r="I35" s="111"/>
      <c r="J35" s="111"/>
      <c r="K35" s="111"/>
      <c r="L35" s="111"/>
      <c r="M35" s="111"/>
      <c r="N35" s="111"/>
      <c r="O35" s="110">
        <f t="shared" si="27"/>
        <v>321</v>
      </c>
    </row>
    <row r="36" spans="2:15" ht="15.75" thickBot="1" x14ac:dyDescent="0.3">
      <c r="B36" s="18" t="s">
        <v>78</v>
      </c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0">
        <f t="shared" si="27"/>
        <v>0</v>
      </c>
    </row>
    <row r="37" spans="2:15" ht="15.75" thickBot="1" x14ac:dyDescent="0.3">
      <c r="B37" s="18" t="s">
        <v>79</v>
      </c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0">
        <f t="shared" si="27"/>
        <v>0</v>
      </c>
    </row>
    <row r="38" spans="2:15" ht="15.75" thickBot="1" x14ac:dyDescent="0.3">
      <c r="B38" s="18" t="s">
        <v>80</v>
      </c>
      <c r="C38" s="111"/>
      <c r="D38" s="111"/>
      <c r="E38" s="111"/>
      <c r="F38" s="111"/>
      <c r="G38" s="111"/>
      <c r="H38" s="111"/>
      <c r="I38" s="111"/>
      <c r="J38" s="111">
        <v>4</v>
      </c>
      <c r="K38" s="111">
        <v>32432</v>
      </c>
      <c r="L38" s="111"/>
      <c r="M38" s="111"/>
      <c r="N38" s="111"/>
      <c r="O38" s="110">
        <f t="shared" si="27"/>
        <v>32436</v>
      </c>
    </row>
    <row r="39" spans="2:15" ht="15.75" thickBot="1" x14ac:dyDescent="0.3">
      <c r="B39" s="18" t="s">
        <v>81</v>
      </c>
      <c r="C39" s="111"/>
      <c r="D39" s="111"/>
      <c r="E39" s="111"/>
      <c r="F39" s="111"/>
      <c r="G39" s="111"/>
      <c r="H39" s="111"/>
      <c r="I39" s="111"/>
      <c r="J39" s="111">
        <v>34</v>
      </c>
      <c r="K39" s="111"/>
      <c r="L39" s="111"/>
      <c r="M39" s="111"/>
      <c r="N39" s="111"/>
      <c r="O39" s="110">
        <f t="shared" si="27"/>
        <v>34</v>
      </c>
    </row>
    <row r="40" spans="2:15" ht="15.75" thickBot="1" x14ac:dyDescent="0.3">
      <c r="B40" s="18" t="s">
        <v>82</v>
      </c>
      <c r="C40" s="111"/>
      <c r="D40" s="111"/>
      <c r="E40" s="111"/>
      <c r="F40" s="111"/>
      <c r="G40" s="111"/>
      <c r="H40" s="111"/>
      <c r="I40" s="111">
        <v>32</v>
      </c>
      <c r="J40" s="111"/>
      <c r="K40" s="111"/>
      <c r="L40" s="111"/>
      <c r="M40" s="111"/>
      <c r="N40" s="111"/>
      <c r="O40" s="110">
        <f t="shared" si="27"/>
        <v>32</v>
      </c>
    </row>
    <row r="41" spans="2:15" ht="15.75" thickBot="1" x14ac:dyDescent="0.3">
      <c r="B41" s="18" t="s">
        <v>83</v>
      </c>
      <c r="C41" s="111">
        <v>231</v>
      </c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0">
        <f t="shared" si="27"/>
        <v>231</v>
      </c>
    </row>
    <row r="42" spans="2:15" ht="15.75" thickBot="1" x14ac:dyDescent="0.3">
      <c r="B42" s="18" t="s">
        <v>84</v>
      </c>
      <c r="C42" s="111"/>
      <c r="D42" s="111"/>
      <c r="E42" s="111">
        <v>2</v>
      </c>
      <c r="F42" s="111"/>
      <c r="G42" s="111">
        <v>34</v>
      </c>
      <c r="H42" s="111"/>
      <c r="I42" s="111"/>
      <c r="J42" s="111"/>
      <c r="K42" s="111"/>
      <c r="L42" s="111"/>
      <c r="M42" s="111"/>
      <c r="N42" s="111"/>
      <c r="O42" s="110">
        <f t="shared" si="27"/>
        <v>36</v>
      </c>
    </row>
    <row r="43" spans="2:15" ht="15.75" thickBot="1" x14ac:dyDescent="0.3">
      <c r="B43" s="18" t="s">
        <v>201</v>
      </c>
      <c r="C43" s="111"/>
      <c r="D43" s="111"/>
      <c r="E43" s="111">
        <v>34</v>
      </c>
      <c r="F43" s="111">
        <v>32</v>
      </c>
      <c r="G43" s="111"/>
      <c r="H43" s="111"/>
      <c r="I43" s="111"/>
      <c r="J43" s="111"/>
      <c r="K43" s="111"/>
      <c r="L43" s="111"/>
      <c r="M43" s="111"/>
      <c r="N43" s="111"/>
      <c r="O43" s="110">
        <f t="shared" si="27"/>
        <v>66</v>
      </c>
    </row>
    <row r="44" spans="2:15" ht="15.75" thickBot="1" x14ac:dyDescent="0.3">
      <c r="B44" s="18" t="s">
        <v>85</v>
      </c>
      <c r="C44" s="111"/>
      <c r="D44" s="111"/>
      <c r="E44" s="111"/>
      <c r="F44" s="111">
        <v>32</v>
      </c>
      <c r="G44" s="111"/>
      <c r="H44" s="111"/>
      <c r="I44" s="111"/>
      <c r="J44" s="111"/>
      <c r="K44" s="111"/>
      <c r="L44" s="111"/>
      <c r="M44" s="111"/>
      <c r="N44" s="111"/>
      <c r="O44" s="110">
        <f t="shared" si="27"/>
        <v>32</v>
      </c>
    </row>
    <row r="45" spans="2:15" ht="15.75" thickBot="1" x14ac:dyDescent="0.3">
      <c r="B45" s="74" t="s">
        <v>86</v>
      </c>
      <c r="C45" s="114">
        <f>+SUM(C26:C44)</f>
        <v>4085</v>
      </c>
      <c r="D45" s="114">
        <f t="shared" ref="D45:O45" si="28">+SUM(D26:D44)</f>
        <v>344</v>
      </c>
      <c r="E45" s="114">
        <f t="shared" si="28"/>
        <v>567</v>
      </c>
      <c r="F45" s="114">
        <f t="shared" si="28"/>
        <v>3178</v>
      </c>
      <c r="G45" s="114">
        <f t="shared" si="28"/>
        <v>743</v>
      </c>
      <c r="H45" s="114">
        <f t="shared" si="28"/>
        <v>1452</v>
      </c>
      <c r="I45" s="114">
        <f t="shared" si="28"/>
        <v>5462</v>
      </c>
      <c r="J45" s="114">
        <f t="shared" si="28"/>
        <v>94</v>
      </c>
      <c r="K45" s="114">
        <f t="shared" si="28"/>
        <v>38779</v>
      </c>
      <c r="L45" s="114">
        <f t="shared" si="28"/>
        <v>526</v>
      </c>
      <c r="M45" s="114">
        <f t="shared" si="28"/>
        <v>330</v>
      </c>
      <c r="N45" s="114">
        <f t="shared" si="28"/>
        <v>6523</v>
      </c>
      <c r="O45" s="114">
        <f t="shared" si="28"/>
        <v>62083</v>
      </c>
    </row>
    <row r="46" spans="2:15" ht="15.75" thickTop="1" x14ac:dyDescent="0.25"/>
    <row r="47" spans="2:15" ht="15.75" thickBot="1" x14ac:dyDescent="0.3"/>
    <row r="48" spans="2:15" ht="33" thickTop="1" thickBot="1" x14ac:dyDescent="0.3">
      <c r="B48" s="65" t="s">
        <v>192</v>
      </c>
      <c r="C48" s="66" t="s">
        <v>88</v>
      </c>
      <c r="D48" s="66" t="s">
        <v>89</v>
      </c>
      <c r="E48" s="66" t="s">
        <v>90</v>
      </c>
      <c r="F48" s="66" t="s">
        <v>91</v>
      </c>
      <c r="G48" s="66" t="s">
        <v>92</v>
      </c>
      <c r="H48" s="73"/>
      <c r="I48" s="108" t="s">
        <v>230</v>
      </c>
    </row>
    <row r="49" spans="1:9" ht="15.75" thickBot="1" x14ac:dyDescent="0.3">
      <c r="B49" s="17" t="s">
        <v>56</v>
      </c>
      <c r="C49" s="110">
        <f>+O7</f>
        <v>2345619.2000000002</v>
      </c>
      <c r="D49" s="110">
        <f>+C49*(1+I49)</f>
        <v>2369075.392</v>
      </c>
      <c r="E49" s="110"/>
      <c r="F49" s="110"/>
      <c r="G49" s="110"/>
      <c r="H49" s="73"/>
      <c r="I49" s="109">
        <v>0.01</v>
      </c>
    </row>
    <row r="50" spans="1:9" ht="15.75" thickBot="1" x14ac:dyDescent="0.3">
      <c r="B50" s="18" t="s">
        <v>57</v>
      </c>
      <c r="C50" s="111"/>
      <c r="D50" s="111">
        <v>215</v>
      </c>
      <c r="E50" s="111">
        <v>215</v>
      </c>
      <c r="F50" s="111">
        <v>25</v>
      </c>
      <c r="G50" s="111"/>
      <c r="H50" s="73"/>
    </row>
    <row r="51" spans="1:9" ht="15.75" thickBot="1" x14ac:dyDescent="0.3">
      <c r="B51" s="20"/>
      <c r="C51" s="112"/>
      <c r="D51" s="112"/>
      <c r="E51" s="112"/>
      <c r="F51" s="112"/>
      <c r="G51" s="112">
        <v>2</v>
      </c>
      <c r="H51" s="73"/>
    </row>
    <row r="52" spans="1:9" ht="16.5" thickTop="1" thickBot="1" x14ac:dyDescent="0.3">
      <c r="B52" s="21" t="s">
        <v>58</v>
      </c>
      <c r="C52" s="112">
        <f>+C49+C50+C51</f>
        <v>2345619.2000000002</v>
      </c>
      <c r="D52" s="112">
        <f>+D49+D50+D51</f>
        <v>2369290.392</v>
      </c>
      <c r="E52" s="112">
        <f>+E49+E50+E51</f>
        <v>215</v>
      </c>
      <c r="F52" s="112">
        <f>+F49+F50+F51</f>
        <v>25</v>
      </c>
      <c r="G52" s="112">
        <f>+G49+G50+G51</f>
        <v>2</v>
      </c>
      <c r="H52" s="73"/>
    </row>
    <row r="53" spans="1:9" ht="17.25" thickTop="1" thickBot="1" x14ac:dyDescent="0.3">
      <c r="B53" s="67" t="s">
        <v>193</v>
      </c>
      <c r="C53" s="68" t="s">
        <v>88</v>
      </c>
      <c r="D53" s="68" t="s">
        <v>89</v>
      </c>
      <c r="E53" s="68" t="s">
        <v>90</v>
      </c>
      <c r="F53" s="68" t="s">
        <v>91</v>
      </c>
      <c r="G53" s="66" t="s">
        <v>92</v>
      </c>
      <c r="H53" s="73"/>
    </row>
    <row r="54" spans="1:9" ht="15.75" thickBot="1" x14ac:dyDescent="0.3">
      <c r="B54" s="18" t="s">
        <v>194</v>
      </c>
      <c r="C54" s="111">
        <v>234</v>
      </c>
      <c r="D54" s="111"/>
      <c r="E54" s="111"/>
      <c r="F54" s="111"/>
      <c r="G54" s="110">
        <v>55343</v>
      </c>
      <c r="H54" s="73"/>
    </row>
    <row r="55" spans="1:9" ht="15.75" thickBot="1" x14ac:dyDescent="0.3">
      <c r="B55" s="18" t="s">
        <v>195</v>
      </c>
      <c r="C55" s="111">
        <v>421</v>
      </c>
      <c r="D55" s="111">
        <v>23</v>
      </c>
      <c r="E55" s="111">
        <v>4354554</v>
      </c>
      <c r="F55" s="111">
        <v>5454</v>
      </c>
      <c r="G55" s="111">
        <v>435</v>
      </c>
      <c r="H55" s="73"/>
    </row>
    <row r="56" spans="1:9" ht="15.75" thickBot="1" x14ac:dyDescent="0.3">
      <c r="A56" s="163"/>
      <c r="B56" s="69" t="s">
        <v>196</v>
      </c>
      <c r="C56" s="111">
        <v>421</v>
      </c>
      <c r="D56" s="111">
        <v>421</v>
      </c>
      <c r="E56" s="111">
        <v>421</v>
      </c>
      <c r="F56" s="111">
        <v>421</v>
      </c>
      <c r="G56" s="112"/>
      <c r="H56" s="73"/>
    </row>
    <row r="57" spans="1:9" ht="16.5" thickTop="1" thickBot="1" x14ac:dyDescent="0.3">
      <c r="B57" s="21" t="s">
        <v>59</v>
      </c>
      <c r="C57" s="112">
        <f>+C54+C55+C56</f>
        <v>1076</v>
      </c>
      <c r="D57" s="112">
        <f>+D54+D55+D56</f>
        <v>444</v>
      </c>
      <c r="E57" s="112">
        <f>+E54+E55+E56</f>
        <v>4354975</v>
      </c>
      <c r="F57" s="112">
        <f>+F54+F55+F56</f>
        <v>5875</v>
      </c>
      <c r="G57" s="112">
        <f>+G54+G55+G56</f>
        <v>55778</v>
      </c>
      <c r="H57" s="73"/>
    </row>
    <row r="58" spans="1:9" ht="17.25" thickTop="1" thickBot="1" x14ac:dyDescent="0.3">
      <c r="B58" s="70" t="s">
        <v>60</v>
      </c>
      <c r="C58" s="162">
        <f>+C52-C57</f>
        <v>2344543.2000000002</v>
      </c>
      <c r="D58" s="162">
        <f>+D52-D57</f>
        <v>2368846.392</v>
      </c>
      <c r="E58" s="162">
        <f>+E52-E57</f>
        <v>-4354760</v>
      </c>
      <c r="F58" s="162">
        <f>+F52-F57</f>
        <v>-5850</v>
      </c>
      <c r="G58" s="162">
        <f>+G52-G57</f>
        <v>-55776</v>
      </c>
      <c r="H58" s="73"/>
    </row>
    <row r="59" spans="1:9" ht="16.5" thickBot="1" x14ac:dyDescent="0.3">
      <c r="B59" s="71" t="s">
        <v>197</v>
      </c>
      <c r="C59" s="72" t="s">
        <v>88</v>
      </c>
      <c r="D59" s="72" t="s">
        <v>89</v>
      </c>
      <c r="E59" s="72" t="s">
        <v>90</v>
      </c>
      <c r="F59" s="72" t="s">
        <v>91</v>
      </c>
      <c r="G59" s="72" t="s">
        <v>92</v>
      </c>
      <c r="H59" s="73"/>
    </row>
    <row r="60" spans="1:9" ht="15.75" thickBot="1" x14ac:dyDescent="0.3">
      <c r="B60" s="17" t="s">
        <v>198</v>
      </c>
      <c r="C60" s="166">
        <v>235</v>
      </c>
      <c r="D60" s="166">
        <v>235</v>
      </c>
      <c r="E60" s="166">
        <v>235</v>
      </c>
      <c r="F60" s="167">
        <v>235</v>
      </c>
      <c r="G60" s="167">
        <v>235</v>
      </c>
      <c r="H60" s="73"/>
    </row>
    <row r="61" spans="1:9" ht="15.75" thickBot="1" x14ac:dyDescent="0.3">
      <c r="B61" s="18" t="s">
        <v>199</v>
      </c>
      <c r="C61" s="164">
        <v>41</v>
      </c>
      <c r="D61" s="164">
        <v>41</v>
      </c>
      <c r="E61" s="164">
        <v>41</v>
      </c>
      <c r="F61" s="168">
        <v>41</v>
      </c>
      <c r="G61" s="168">
        <v>41</v>
      </c>
      <c r="H61" s="73"/>
    </row>
    <row r="62" spans="1:9" ht="15.75" thickBot="1" x14ac:dyDescent="0.3">
      <c r="B62" s="19" t="s">
        <v>62</v>
      </c>
      <c r="C62" s="165">
        <f>+C60+C61</f>
        <v>276</v>
      </c>
      <c r="D62" s="165">
        <f>+D60+D61</f>
        <v>276</v>
      </c>
      <c r="E62" s="165">
        <f>+E60+E61</f>
        <v>276</v>
      </c>
      <c r="F62" s="168">
        <f>+F60+F61</f>
        <v>276</v>
      </c>
      <c r="G62" s="168">
        <f>+G60+G61</f>
        <v>276</v>
      </c>
      <c r="H62" s="73"/>
    </row>
    <row r="63" spans="1:9" ht="15.75" thickBot="1" x14ac:dyDescent="0.3">
      <c r="B63" s="18" t="s">
        <v>63</v>
      </c>
      <c r="C63" s="164">
        <v>123</v>
      </c>
      <c r="D63" s="164">
        <v>123</v>
      </c>
      <c r="E63" s="164">
        <v>123</v>
      </c>
      <c r="F63" s="164">
        <v>123</v>
      </c>
      <c r="G63" s="164">
        <v>123</v>
      </c>
      <c r="H63" s="73"/>
    </row>
    <row r="64" spans="1:9" ht="15.75" thickBot="1" x14ac:dyDescent="0.3">
      <c r="B64" s="18" t="s">
        <v>64</v>
      </c>
      <c r="C64" s="164">
        <v>63565</v>
      </c>
      <c r="D64" s="164">
        <v>63565</v>
      </c>
      <c r="E64" s="164">
        <v>63565</v>
      </c>
      <c r="F64" s="164">
        <v>63565</v>
      </c>
      <c r="G64" s="164">
        <v>63565</v>
      </c>
      <c r="H64" s="73"/>
    </row>
    <row r="65" spans="2:8" ht="15.75" thickBot="1" x14ac:dyDescent="0.3">
      <c r="B65" s="21" t="s">
        <v>65</v>
      </c>
      <c r="C65" s="169">
        <f>+C63+C64</f>
        <v>63688</v>
      </c>
      <c r="D65" s="169">
        <f>+D63+D64</f>
        <v>63688</v>
      </c>
      <c r="E65" s="169">
        <f>+E63+E64</f>
        <v>63688</v>
      </c>
      <c r="F65" s="169">
        <f>+F63+F64</f>
        <v>63688</v>
      </c>
      <c r="G65" s="169">
        <f>+G63+G64</f>
        <v>63688</v>
      </c>
      <c r="H65" s="73"/>
    </row>
    <row r="66" spans="2:8" ht="16.5" thickTop="1" thickBot="1" x14ac:dyDescent="0.3">
      <c r="B66" s="70" t="s">
        <v>66</v>
      </c>
      <c r="C66" s="161">
        <f>+C62+C65</f>
        <v>63964</v>
      </c>
      <c r="D66" s="161">
        <f>+D62+D65</f>
        <v>63964</v>
      </c>
      <c r="E66" s="161">
        <f>+E62+E65</f>
        <v>63964</v>
      </c>
      <c r="F66" s="161">
        <f>+F62+F65</f>
        <v>63964</v>
      </c>
      <c r="G66" s="161">
        <f>+G62+G65</f>
        <v>63964</v>
      </c>
      <c r="H66" s="73"/>
    </row>
    <row r="67" spans="2:8" ht="16.5" thickBot="1" x14ac:dyDescent="0.3">
      <c r="B67" s="71" t="s">
        <v>200</v>
      </c>
      <c r="C67" s="72" t="s">
        <v>88</v>
      </c>
      <c r="D67" s="72" t="s">
        <v>89</v>
      </c>
      <c r="E67" s="72" t="s">
        <v>90</v>
      </c>
      <c r="F67" s="72" t="s">
        <v>91</v>
      </c>
      <c r="G67" s="72" t="s">
        <v>92</v>
      </c>
      <c r="H67" s="73"/>
    </row>
    <row r="68" spans="2:8" ht="15.75" thickBot="1" x14ac:dyDescent="0.3">
      <c r="B68" s="17" t="s">
        <v>68</v>
      </c>
      <c r="C68" s="110">
        <v>143</v>
      </c>
      <c r="D68" s="110"/>
      <c r="E68" s="110"/>
      <c r="F68" s="110"/>
      <c r="G68" s="110"/>
      <c r="H68" s="73"/>
    </row>
    <row r="69" spans="2:8" ht="15.75" thickBot="1" x14ac:dyDescent="0.3">
      <c r="B69" s="18" t="s">
        <v>69</v>
      </c>
      <c r="C69" s="111">
        <v>123</v>
      </c>
      <c r="D69" s="111">
        <v>3124</v>
      </c>
      <c r="E69" s="111"/>
      <c r="F69" s="111"/>
      <c r="G69" s="111"/>
      <c r="H69" s="73"/>
    </row>
    <row r="70" spans="2:8" ht="15.75" thickBot="1" x14ac:dyDescent="0.3">
      <c r="B70" s="18" t="s">
        <v>70</v>
      </c>
      <c r="C70" s="111">
        <v>1</v>
      </c>
      <c r="D70" s="111">
        <v>431</v>
      </c>
      <c r="E70" s="111"/>
      <c r="F70" s="111"/>
      <c r="G70" s="111"/>
      <c r="H70" s="73"/>
    </row>
    <row r="71" spans="2:8" ht="15.75" thickBot="1" x14ac:dyDescent="0.3">
      <c r="B71" s="18" t="s">
        <v>71</v>
      </c>
      <c r="C71" s="111">
        <v>23</v>
      </c>
      <c r="D71" s="111"/>
      <c r="E71" s="111"/>
      <c r="F71" s="111">
        <v>63</v>
      </c>
      <c r="G71" s="111">
        <v>523</v>
      </c>
      <c r="H71" s="73"/>
    </row>
    <row r="72" spans="2:8" ht="15.75" thickBot="1" x14ac:dyDescent="0.3">
      <c r="B72" s="18" t="s">
        <v>72</v>
      </c>
      <c r="C72" s="111">
        <v>3</v>
      </c>
      <c r="D72" s="111"/>
      <c r="E72" s="111">
        <v>56</v>
      </c>
      <c r="F72" s="111">
        <v>134</v>
      </c>
      <c r="G72" s="111">
        <v>356</v>
      </c>
      <c r="H72" s="73"/>
    </row>
    <row r="73" spans="2:8" ht="15.75" thickBot="1" x14ac:dyDescent="0.3">
      <c r="B73" s="18" t="s">
        <v>73</v>
      </c>
      <c r="C73" s="111"/>
      <c r="D73" s="111"/>
      <c r="E73" s="111">
        <v>2</v>
      </c>
      <c r="F73" s="111"/>
      <c r="G73" s="111">
        <v>6</v>
      </c>
      <c r="H73" s="73"/>
    </row>
    <row r="74" spans="2:8" ht="15.75" thickBot="1" x14ac:dyDescent="0.3">
      <c r="B74" s="18" t="s">
        <v>74</v>
      </c>
      <c r="C74" s="111">
        <v>234</v>
      </c>
      <c r="D74" s="111"/>
      <c r="E74" s="111">
        <v>356</v>
      </c>
      <c r="F74" s="111">
        <v>53</v>
      </c>
      <c r="G74" s="111"/>
      <c r="H74" s="73"/>
    </row>
    <row r="75" spans="2:8" ht="15.75" thickBot="1" x14ac:dyDescent="0.3">
      <c r="B75" s="18" t="s">
        <v>75</v>
      </c>
      <c r="C75" s="111">
        <v>3</v>
      </c>
      <c r="D75" s="111"/>
      <c r="E75" s="111">
        <v>56</v>
      </c>
      <c r="F75" s="111"/>
      <c r="G75" s="111"/>
      <c r="H75" s="73"/>
    </row>
    <row r="76" spans="2:8" ht="15.75" thickBot="1" x14ac:dyDescent="0.3">
      <c r="B76" s="18" t="s">
        <v>76</v>
      </c>
      <c r="C76" s="111">
        <v>234</v>
      </c>
      <c r="D76" s="111"/>
      <c r="E76" s="111">
        <v>623</v>
      </c>
      <c r="F76" s="111"/>
      <c r="G76" s="111"/>
      <c r="H76" s="73"/>
    </row>
    <row r="77" spans="2:8" ht="15.75" thickBot="1" x14ac:dyDescent="0.3">
      <c r="B77" s="18" t="s">
        <v>77</v>
      </c>
      <c r="C77" s="111"/>
      <c r="D77" s="111"/>
      <c r="E77" s="111"/>
      <c r="F77" s="111">
        <v>3625</v>
      </c>
      <c r="G77" s="111">
        <v>6</v>
      </c>
      <c r="H77" s="73"/>
    </row>
    <row r="78" spans="2:8" ht="15.75" thickBot="1" x14ac:dyDescent="0.3">
      <c r="B78" s="18" t="s">
        <v>78</v>
      </c>
      <c r="C78" s="111"/>
      <c r="D78" s="111"/>
      <c r="E78" s="111"/>
      <c r="F78" s="111"/>
      <c r="G78" s="111">
        <v>635</v>
      </c>
      <c r="H78" s="73"/>
    </row>
    <row r="79" spans="2:8" ht="15.75" thickBot="1" x14ac:dyDescent="0.3">
      <c r="B79" s="18" t="s">
        <v>79</v>
      </c>
      <c r="C79" s="111">
        <v>2134</v>
      </c>
      <c r="D79" s="111"/>
      <c r="E79" s="111"/>
      <c r="F79" s="111">
        <v>3</v>
      </c>
      <c r="G79" s="111"/>
      <c r="H79" s="73"/>
    </row>
    <row r="80" spans="2:8" ht="15.75" thickBot="1" x14ac:dyDescent="0.3">
      <c r="B80" s="18" t="s">
        <v>80</v>
      </c>
      <c r="C80" s="111"/>
      <c r="D80" s="111">
        <v>23</v>
      </c>
      <c r="E80" s="111">
        <v>6</v>
      </c>
      <c r="F80" s="111"/>
      <c r="G80" s="111"/>
      <c r="H80" s="73"/>
    </row>
    <row r="81" spans="2:8" ht="15.75" thickBot="1" x14ac:dyDescent="0.3">
      <c r="B81" s="18" t="s">
        <v>81</v>
      </c>
      <c r="C81" s="111"/>
      <c r="D81" s="111">
        <v>6</v>
      </c>
      <c r="E81" s="111"/>
      <c r="F81" s="111"/>
      <c r="G81" s="111"/>
      <c r="H81" s="73"/>
    </row>
    <row r="82" spans="2:8" ht="15.75" thickBot="1" x14ac:dyDescent="0.3">
      <c r="B82" s="18" t="s">
        <v>82</v>
      </c>
      <c r="C82" s="111"/>
      <c r="D82" s="111">
        <v>6</v>
      </c>
      <c r="E82" s="111"/>
      <c r="F82" s="111"/>
      <c r="G82" s="111"/>
      <c r="H82" s="73"/>
    </row>
    <row r="83" spans="2:8" ht="15.75" thickBot="1" x14ac:dyDescent="0.3">
      <c r="B83" s="18" t="s">
        <v>83</v>
      </c>
      <c r="C83" s="111"/>
      <c r="D83" s="111">
        <v>46</v>
      </c>
      <c r="E83" s="111"/>
      <c r="F83" s="111"/>
      <c r="G83" s="111"/>
      <c r="H83" s="73"/>
    </row>
    <row r="84" spans="2:8" ht="15.75" thickBot="1" x14ac:dyDescent="0.3">
      <c r="B84" s="18" t="s">
        <v>84</v>
      </c>
      <c r="C84" s="111"/>
      <c r="D84" s="111">
        <v>1245</v>
      </c>
      <c r="E84" s="111"/>
      <c r="F84" s="111"/>
      <c r="G84" s="111"/>
      <c r="H84" s="73"/>
    </row>
    <row r="85" spans="2:8" ht="15.75" thickBot="1" x14ac:dyDescent="0.3">
      <c r="B85" s="18" t="s">
        <v>201</v>
      </c>
      <c r="C85" s="111"/>
      <c r="D85" s="111"/>
      <c r="E85" s="111"/>
      <c r="F85" s="111"/>
      <c r="G85" s="111"/>
      <c r="H85" s="73"/>
    </row>
    <row r="86" spans="2:8" ht="15.75" thickBot="1" x14ac:dyDescent="0.3">
      <c r="B86" s="18" t="s">
        <v>85</v>
      </c>
      <c r="C86" s="111"/>
      <c r="D86" s="111"/>
      <c r="E86" s="111"/>
      <c r="F86" s="111"/>
      <c r="G86" s="111"/>
      <c r="H86" s="73"/>
    </row>
    <row r="87" spans="2:8" ht="16.5" thickBot="1" x14ac:dyDescent="0.3">
      <c r="B87" s="74" t="s">
        <v>86</v>
      </c>
      <c r="C87" s="170">
        <f>+SUM(C68:C86)</f>
        <v>2898</v>
      </c>
      <c r="D87" s="170">
        <f>+SUM(D68:D86)</f>
        <v>4881</v>
      </c>
      <c r="E87" s="170">
        <f>+SUM(E68:E86)</f>
        <v>1099</v>
      </c>
      <c r="F87" s="170">
        <f>+SUM(F68:F86)</f>
        <v>3878</v>
      </c>
      <c r="G87" s="170">
        <f>+SUM(G68:G86)</f>
        <v>1526</v>
      </c>
      <c r="H87" s="73"/>
    </row>
    <row r="88" spans="2:8" ht="15.75" thickTop="1" x14ac:dyDescent="0.2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1"/>
  <sheetViews>
    <sheetView topLeftCell="A6" workbookViewId="0">
      <selection activeCell="G5" sqref="G5"/>
    </sheetView>
  </sheetViews>
  <sheetFormatPr baseColWidth="10" defaultRowHeight="15" x14ac:dyDescent="0.25"/>
  <cols>
    <col min="2" max="2" width="29.85546875" bestFit="1" customWidth="1"/>
    <col min="3" max="3" width="11.7109375" bestFit="1" customWidth="1"/>
    <col min="4" max="4" width="14.28515625" bestFit="1" customWidth="1"/>
    <col min="5" max="5" width="16.42578125" bestFit="1" customWidth="1"/>
    <col min="7" max="7" width="12" bestFit="1" customWidth="1"/>
  </cols>
  <sheetData>
    <row r="1" spans="2:7" ht="15.75" thickBot="1" x14ac:dyDescent="0.3"/>
    <row r="2" spans="2:7" ht="15.75" thickBot="1" x14ac:dyDescent="0.3">
      <c r="B2" s="60" t="s">
        <v>87</v>
      </c>
      <c r="C2" s="60" t="s">
        <v>88</v>
      </c>
      <c r="D2" s="61" t="s">
        <v>89</v>
      </c>
      <c r="E2" s="62" t="s">
        <v>90</v>
      </c>
      <c r="F2" s="63" t="s">
        <v>91</v>
      </c>
      <c r="G2" s="63" t="s">
        <v>92</v>
      </c>
    </row>
    <row r="3" spans="2:7" ht="15.75" thickBot="1" x14ac:dyDescent="0.3">
      <c r="B3" s="22" t="s">
        <v>93</v>
      </c>
      <c r="C3" s="115">
        <v>10000</v>
      </c>
      <c r="D3" s="115">
        <v>1000200</v>
      </c>
      <c r="E3" s="115">
        <v>123345465</v>
      </c>
      <c r="F3" s="115">
        <v>2236</v>
      </c>
      <c r="G3" s="115">
        <v>56532</v>
      </c>
    </row>
    <row r="4" spans="2:7" ht="15.75" thickBot="1" x14ac:dyDescent="0.3">
      <c r="B4" s="22" t="s">
        <v>94</v>
      </c>
      <c r="C4" s="115">
        <v>123</v>
      </c>
      <c r="D4" s="115">
        <v>123</v>
      </c>
      <c r="E4" s="115">
        <v>123</v>
      </c>
      <c r="F4" s="115">
        <v>123</v>
      </c>
      <c r="G4" s="115">
        <v>123</v>
      </c>
    </row>
    <row r="5" spans="2:7" ht="15.75" thickBot="1" x14ac:dyDescent="0.3">
      <c r="B5" s="23" t="s">
        <v>95</v>
      </c>
      <c r="C5" s="116">
        <f>+C3+C4</f>
        <v>10123</v>
      </c>
      <c r="D5" s="116">
        <f>+D3+D4</f>
        <v>1000323</v>
      </c>
      <c r="E5" s="116">
        <f>+E3+E4</f>
        <v>123345588</v>
      </c>
      <c r="F5" s="116">
        <f>+F3+F4</f>
        <v>2359</v>
      </c>
      <c r="G5" s="116">
        <f>+G3+G4</f>
        <v>56655</v>
      </c>
    </row>
    <row r="6" spans="2:7" ht="15.75" thickBot="1" x14ac:dyDescent="0.3">
      <c r="B6" s="24"/>
      <c r="C6" s="117"/>
      <c r="D6" s="117"/>
      <c r="E6" s="117"/>
      <c r="F6" s="117"/>
      <c r="G6" s="117"/>
    </row>
    <row r="7" spans="2:7" ht="15.75" thickBot="1" x14ac:dyDescent="0.3">
      <c r="B7" s="22" t="s">
        <v>96</v>
      </c>
      <c r="C7" s="115">
        <v>1</v>
      </c>
      <c r="D7" s="115">
        <v>2</v>
      </c>
      <c r="E7" s="115">
        <v>3</v>
      </c>
      <c r="F7" s="115">
        <v>3</v>
      </c>
      <c r="G7" s="115">
        <v>4</v>
      </c>
    </row>
    <row r="8" spans="2:7" ht="15.75" thickBot="1" x14ac:dyDescent="0.3">
      <c r="B8" s="58"/>
      <c r="C8" s="115"/>
      <c r="D8" s="115"/>
      <c r="E8" s="115"/>
      <c r="F8" s="115"/>
      <c r="G8" s="115"/>
    </row>
    <row r="9" spans="2:7" ht="15.75" thickBot="1" x14ac:dyDescent="0.3">
      <c r="B9" s="25" t="s">
        <v>191</v>
      </c>
      <c r="C9" s="118">
        <f>+C6+C7+C8</f>
        <v>1</v>
      </c>
      <c r="D9" s="118">
        <f>+D6+D7+D8</f>
        <v>2</v>
      </c>
      <c r="E9" s="118">
        <f>+E6+E7+E8</f>
        <v>3</v>
      </c>
      <c r="F9" s="118">
        <f>+F6+F7+F8</f>
        <v>3</v>
      </c>
      <c r="G9" s="118">
        <f>+G6+G7+G8</f>
        <v>4</v>
      </c>
    </row>
    <row r="10" spans="2:7" ht="15.75" thickBot="1" x14ac:dyDescent="0.3">
      <c r="B10" s="26"/>
      <c r="C10" s="119"/>
      <c r="D10" s="119"/>
      <c r="E10" s="119"/>
      <c r="F10" s="119"/>
      <c r="G10" s="119"/>
    </row>
    <row r="11" spans="2:7" ht="15.75" thickBot="1" x14ac:dyDescent="0.3">
      <c r="B11" s="40" t="s">
        <v>97</v>
      </c>
      <c r="C11" s="120">
        <f>+C5-C9</f>
        <v>10122</v>
      </c>
      <c r="D11" s="120">
        <f>+D5-D9</f>
        <v>1000321</v>
      </c>
      <c r="E11" s="120">
        <f>+E5-E9</f>
        <v>123345585</v>
      </c>
      <c r="F11" s="120">
        <f>+F5-F9</f>
        <v>2356</v>
      </c>
      <c r="G11" s="120">
        <f>+G5-G9</f>
        <v>56651</v>
      </c>
    </row>
    <row r="12" spans="2:7" ht="15.75" thickBot="1" x14ac:dyDescent="0.3">
      <c r="B12" s="27"/>
      <c r="C12" s="121"/>
      <c r="D12" s="121"/>
      <c r="E12" s="121"/>
      <c r="F12" s="121"/>
      <c r="G12" s="121"/>
    </row>
    <row r="13" spans="2:7" ht="15.75" thickBot="1" x14ac:dyDescent="0.3">
      <c r="B13" s="28" t="s">
        <v>98</v>
      </c>
      <c r="C13" s="122">
        <v>12</v>
      </c>
      <c r="D13" s="122">
        <v>14</v>
      </c>
      <c r="E13" s="122">
        <v>14</v>
      </c>
      <c r="F13" s="122">
        <v>14</v>
      </c>
      <c r="G13" s="122">
        <v>14</v>
      </c>
    </row>
    <row r="14" spans="2:7" ht="15.75" thickBot="1" x14ac:dyDescent="0.3">
      <c r="B14" s="22" t="s">
        <v>99</v>
      </c>
      <c r="C14" s="115">
        <v>1233</v>
      </c>
      <c r="D14" s="115">
        <v>124</v>
      </c>
      <c r="E14" s="115">
        <v>124</v>
      </c>
      <c r="F14" s="115">
        <v>14</v>
      </c>
      <c r="G14" s="115">
        <v>142</v>
      </c>
    </row>
    <row r="15" spans="2:7" ht="15.75" thickBot="1" x14ac:dyDescent="0.3">
      <c r="B15" s="23" t="s">
        <v>100</v>
      </c>
      <c r="C15" s="116">
        <f>+C13+C14</f>
        <v>1245</v>
      </c>
      <c r="D15" s="116">
        <f>+D13+D14</f>
        <v>138</v>
      </c>
      <c r="E15" s="116">
        <f>+E13+E14</f>
        <v>138</v>
      </c>
      <c r="F15" s="116">
        <f>+F13+F14</f>
        <v>28</v>
      </c>
      <c r="G15" s="116">
        <f>+G13+G14</f>
        <v>156</v>
      </c>
    </row>
    <row r="16" spans="2:7" ht="15.75" thickBot="1" x14ac:dyDescent="0.3">
      <c r="B16" s="27"/>
      <c r="C16" s="121"/>
      <c r="D16" s="121"/>
      <c r="E16" s="121"/>
      <c r="F16" s="121"/>
      <c r="G16" s="121"/>
    </row>
    <row r="17" spans="2:7" x14ac:dyDescent="0.25">
      <c r="B17" s="29" t="s">
        <v>101</v>
      </c>
      <c r="C17" s="130">
        <f>+C11-C15</f>
        <v>8877</v>
      </c>
      <c r="D17" s="130">
        <f>+D11-D15</f>
        <v>1000183</v>
      </c>
      <c r="E17" s="130">
        <f>+E11-E15</f>
        <v>123345447</v>
      </c>
      <c r="F17" s="130">
        <f>+F11-F15</f>
        <v>2328</v>
      </c>
      <c r="G17" s="130">
        <f>+G11-G15</f>
        <v>56495</v>
      </c>
    </row>
    <row r="18" spans="2:7" ht="26.25" thickBot="1" x14ac:dyDescent="0.3">
      <c r="B18" s="30" t="s">
        <v>102</v>
      </c>
      <c r="C18" s="131"/>
      <c r="D18" s="131"/>
      <c r="E18" s="131"/>
      <c r="F18" s="131"/>
      <c r="G18" s="131"/>
    </row>
    <row r="19" spans="2:7" ht="15.75" thickBot="1" x14ac:dyDescent="0.3">
      <c r="B19" s="24"/>
      <c r="C19" s="117"/>
      <c r="D19" s="117"/>
      <c r="E19" s="117"/>
      <c r="F19" s="117"/>
      <c r="G19" s="117"/>
    </row>
    <row r="20" spans="2:7" ht="15.75" thickBot="1" x14ac:dyDescent="0.3">
      <c r="B20" s="22" t="s">
        <v>103</v>
      </c>
      <c r="C20" s="115">
        <v>1000</v>
      </c>
      <c r="D20" s="115">
        <v>12331</v>
      </c>
      <c r="E20" s="115">
        <v>14</v>
      </c>
      <c r="F20" s="115">
        <v>3125</v>
      </c>
      <c r="G20" s="115">
        <v>1354</v>
      </c>
    </row>
    <row r="21" spans="2:7" ht="15.75" thickBot="1" x14ac:dyDescent="0.3">
      <c r="B21" s="31" t="s">
        <v>104</v>
      </c>
      <c r="C21" s="116">
        <f>+C17-C20</f>
        <v>7877</v>
      </c>
      <c r="D21" s="116">
        <f>+D17-D20</f>
        <v>987852</v>
      </c>
      <c r="E21" s="116">
        <f>+E17-E20</f>
        <v>123345433</v>
      </c>
      <c r="F21" s="116">
        <f>+F17-F20</f>
        <v>-797</v>
      </c>
      <c r="G21" s="116">
        <f>+G17-G20</f>
        <v>55141</v>
      </c>
    </row>
    <row r="22" spans="2:7" ht="15.75" thickBot="1" x14ac:dyDescent="0.3">
      <c r="B22" s="27"/>
      <c r="C22" s="121"/>
      <c r="D22" s="121"/>
      <c r="E22" s="121"/>
      <c r="F22" s="121"/>
      <c r="G22" s="121"/>
    </row>
    <row r="23" spans="2:7" ht="15.75" thickBot="1" x14ac:dyDescent="0.3">
      <c r="B23" s="28" t="s">
        <v>105</v>
      </c>
      <c r="C23" s="122">
        <v>542</v>
      </c>
      <c r="D23" s="122">
        <v>265</v>
      </c>
      <c r="E23" s="122">
        <v>256</v>
      </c>
      <c r="F23" s="122">
        <v>256</v>
      </c>
      <c r="G23" s="122">
        <v>653</v>
      </c>
    </row>
    <row r="24" spans="2:7" ht="15.75" thickBot="1" x14ac:dyDescent="0.3">
      <c r="B24" s="22" t="s">
        <v>106</v>
      </c>
      <c r="C24" s="124">
        <v>26</v>
      </c>
      <c r="D24" s="124">
        <v>235</v>
      </c>
      <c r="E24" s="124">
        <v>26</v>
      </c>
      <c r="F24" s="124">
        <v>652</v>
      </c>
      <c r="G24" s="124">
        <v>62</v>
      </c>
    </row>
    <row r="25" spans="2:7" ht="15.75" thickBot="1" x14ac:dyDescent="0.3">
      <c r="B25" s="23" t="s">
        <v>107</v>
      </c>
      <c r="C25" s="120">
        <f>+C23-C24</f>
        <v>516</v>
      </c>
      <c r="D25" s="120">
        <f>+D23-D24</f>
        <v>30</v>
      </c>
      <c r="E25" s="120">
        <f>+E23-E24</f>
        <v>230</v>
      </c>
      <c r="F25" s="120">
        <f>+F23-F24</f>
        <v>-396</v>
      </c>
      <c r="G25" s="120">
        <f>+G23-G24</f>
        <v>591</v>
      </c>
    </row>
    <row r="26" spans="2:7" ht="15.75" thickBot="1" x14ac:dyDescent="0.3">
      <c r="B26" s="27"/>
      <c r="C26" s="121"/>
      <c r="D26" s="121"/>
      <c r="E26" s="121"/>
      <c r="F26" s="121"/>
      <c r="G26" s="121"/>
    </row>
    <row r="27" spans="2:7" ht="15.75" thickBot="1" x14ac:dyDescent="0.3">
      <c r="B27" s="40" t="s">
        <v>108</v>
      </c>
      <c r="C27" s="120">
        <f>+C21-C25</f>
        <v>7361</v>
      </c>
      <c r="D27" s="120">
        <f>+D21-D25</f>
        <v>987822</v>
      </c>
      <c r="E27" s="120">
        <f>+E21-E25</f>
        <v>123345203</v>
      </c>
      <c r="F27" s="120">
        <f>+F21-F25</f>
        <v>-401</v>
      </c>
      <c r="G27" s="120">
        <f>+G21-G25</f>
        <v>54550</v>
      </c>
    </row>
    <row r="28" spans="2:7" ht="15.75" thickBot="1" x14ac:dyDescent="0.3">
      <c r="B28" s="24"/>
      <c r="C28" s="117"/>
      <c r="D28" s="117"/>
      <c r="E28" s="117"/>
      <c r="F28" s="117"/>
      <c r="G28" s="117"/>
    </row>
    <row r="29" spans="2:7" ht="15.75" thickBot="1" x14ac:dyDescent="0.3">
      <c r="B29" s="22" t="s">
        <v>109</v>
      </c>
      <c r="C29" s="116">
        <f>0.25*C27</f>
        <v>1840.25</v>
      </c>
      <c r="D29" s="116">
        <f>0.25*D27</f>
        <v>246955.5</v>
      </c>
      <c r="E29" s="116">
        <f>0.25*E27</f>
        <v>30836300.75</v>
      </c>
      <c r="F29" s="116">
        <f>0.25*F27</f>
        <v>-100.25</v>
      </c>
      <c r="G29" s="116">
        <f>0.25*G27</f>
        <v>13637.5</v>
      </c>
    </row>
    <row r="30" spans="2:7" ht="15.75" thickBot="1" x14ac:dyDescent="0.3">
      <c r="B30" s="32"/>
      <c r="C30" s="125"/>
      <c r="D30" s="125"/>
      <c r="E30" s="125"/>
      <c r="F30" s="125"/>
      <c r="G30" s="125"/>
    </row>
    <row r="31" spans="2:7" ht="15.75" thickBot="1" x14ac:dyDescent="0.3">
      <c r="B31" s="64" t="s">
        <v>110</v>
      </c>
      <c r="C31" s="126">
        <f>+C27-C29</f>
        <v>5520.75</v>
      </c>
      <c r="D31" s="126">
        <f>+D27-D29</f>
        <v>740866.5</v>
      </c>
      <c r="E31" s="126">
        <f>+E27-E29</f>
        <v>92508902.25</v>
      </c>
      <c r="F31" s="126">
        <f>+F27-F29</f>
        <v>-300.75</v>
      </c>
      <c r="G31" s="126">
        <f>+G27-G29</f>
        <v>40912.5</v>
      </c>
    </row>
  </sheetData>
  <mergeCells count="5">
    <mergeCell ref="C17:C18"/>
    <mergeCell ref="D17:D18"/>
    <mergeCell ref="E17:E18"/>
    <mergeCell ref="F17:F18"/>
    <mergeCell ref="G17:G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4"/>
  <sheetViews>
    <sheetView topLeftCell="A2" workbookViewId="0">
      <selection activeCell="C24" sqref="C24"/>
    </sheetView>
  </sheetViews>
  <sheetFormatPr baseColWidth="10" defaultRowHeight="15" x14ac:dyDescent="0.25"/>
  <cols>
    <col min="2" max="2" width="38.28515625" customWidth="1"/>
    <col min="3" max="3" width="17.42578125" customWidth="1"/>
  </cols>
  <sheetData>
    <row r="2" spans="2:8" ht="15.75" thickBot="1" x14ac:dyDescent="0.3"/>
    <row r="3" spans="2:8" ht="15.75" thickBot="1" x14ac:dyDescent="0.3">
      <c r="B3" s="134" t="s">
        <v>111</v>
      </c>
      <c r="C3" s="135"/>
      <c r="D3" s="33" t="s">
        <v>88</v>
      </c>
      <c r="E3" s="34" t="s">
        <v>89</v>
      </c>
      <c r="F3" s="33" t="s">
        <v>90</v>
      </c>
      <c r="G3" s="34" t="s">
        <v>91</v>
      </c>
      <c r="H3" s="33" t="s">
        <v>92</v>
      </c>
    </row>
    <row r="4" spans="2:8" ht="15.75" thickBot="1" x14ac:dyDescent="0.3">
      <c r="B4" s="132" t="s">
        <v>112</v>
      </c>
      <c r="C4" s="133"/>
      <c r="D4" s="160">
        <v>500</v>
      </c>
      <c r="E4" s="160">
        <v>500</v>
      </c>
      <c r="F4" s="160">
        <v>500</v>
      </c>
      <c r="G4" s="160">
        <v>500</v>
      </c>
      <c r="H4" s="160">
        <v>500</v>
      </c>
    </row>
    <row r="5" spans="2:8" ht="15.75" thickBot="1" x14ac:dyDescent="0.3">
      <c r="B5" s="132" t="s">
        <v>113</v>
      </c>
      <c r="C5" s="133"/>
      <c r="D5" s="115">
        <v>1</v>
      </c>
      <c r="E5" s="115">
        <v>1</v>
      </c>
      <c r="F5" s="115">
        <v>1</v>
      </c>
      <c r="G5" s="115">
        <v>1</v>
      </c>
      <c r="H5" s="115">
        <v>1</v>
      </c>
    </row>
    <row r="6" spans="2:8" ht="15.75" thickBot="1" x14ac:dyDescent="0.3">
      <c r="B6" s="132" t="s">
        <v>114</v>
      </c>
      <c r="C6" s="133"/>
      <c r="D6" s="115">
        <v>1</v>
      </c>
      <c r="E6" s="115">
        <v>1</v>
      </c>
      <c r="F6" s="115">
        <v>1</v>
      </c>
      <c r="G6" s="115">
        <v>1</v>
      </c>
      <c r="H6" s="115">
        <v>1</v>
      </c>
    </row>
    <row r="7" spans="2:8" ht="15.75" thickBot="1" x14ac:dyDescent="0.3">
      <c r="B7" s="132" t="s">
        <v>115</v>
      </c>
      <c r="C7" s="133"/>
      <c r="D7" s="115">
        <v>1</v>
      </c>
      <c r="E7" s="115">
        <v>1</v>
      </c>
      <c r="F7" s="115">
        <v>1</v>
      </c>
      <c r="G7" s="115">
        <v>1</v>
      </c>
      <c r="H7" s="115">
        <v>1</v>
      </c>
    </row>
    <row r="8" spans="2:8" ht="15.75" thickBot="1" x14ac:dyDescent="0.3">
      <c r="B8" s="132" t="s">
        <v>116</v>
      </c>
      <c r="C8" s="133"/>
      <c r="D8" s="115">
        <v>1</v>
      </c>
      <c r="E8" s="115">
        <v>1</v>
      </c>
      <c r="F8" s="115">
        <v>1</v>
      </c>
      <c r="G8" s="115">
        <v>1</v>
      </c>
      <c r="H8" s="115">
        <v>1</v>
      </c>
    </row>
    <row r="9" spans="2:8" ht="15.75" thickBot="1" x14ac:dyDescent="0.3">
      <c r="B9" s="41" t="s">
        <v>231</v>
      </c>
      <c r="C9" s="42"/>
      <c r="D9" s="115">
        <v>1</v>
      </c>
      <c r="E9" s="115">
        <v>1</v>
      </c>
      <c r="F9" s="115">
        <v>1</v>
      </c>
      <c r="G9" s="115">
        <v>1</v>
      </c>
      <c r="H9" s="115">
        <v>1</v>
      </c>
    </row>
    <row r="10" spans="2:8" ht="15.75" thickBot="1" x14ac:dyDescent="0.3">
      <c r="B10" s="136" t="s">
        <v>117</v>
      </c>
      <c r="C10" s="137"/>
      <c r="D10" s="123">
        <f>+SUM(D4:D9)</f>
        <v>505</v>
      </c>
      <c r="E10" s="123">
        <f>+SUM(E4:E9)</f>
        <v>505</v>
      </c>
      <c r="F10" s="123">
        <f>+SUM(F4:F9)</f>
        <v>505</v>
      </c>
      <c r="G10" s="123">
        <f>+SUM(G4:G9)</f>
        <v>505</v>
      </c>
      <c r="H10" s="123">
        <f>+SUM(H4:H9)</f>
        <v>505</v>
      </c>
    </row>
    <row r="11" spans="2:8" ht="15.75" thickBot="1" x14ac:dyDescent="0.3">
      <c r="B11" s="134" t="s">
        <v>118</v>
      </c>
      <c r="C11" s="135"/>
      <c r="D11" s="35" t="s">
        <v>88</v>
      </c>
      <c r="E11" s="36" t="s">
        <v>89</v>
      </c>
      <c r="F11" s="37" t="s">
        <v>90</v>
      </c>
      <c r="G11" s="36" t="s">
        <v>91</v>
      </c>
      <c r="H11" s="38" t="s">
        <v>92</v>
      </c>
    </row>
    <row r="12" spans="2:8" ht="15.75" thickBot="1" x14ac:dyDescent="0.3">
      <c r="B12" s="132" t="s">
        <v>119</v>
      </c>
      <c r="C12" s="133"/>
      <c r="D12" s="115">
        <v>1</v>
      </c>
      <c r="E12" s="115">
        <v>1</v>
      </c>
      <c r="F12" s="115">
        <v>1</v>
      </c>
      <c r="G12" s="115">
        <v>1</v>
      </c>
      <c r="H12" s="115">
        <v>1</v>
      </c>
    </row>
    <row r="13" spans="2:8" ht="15.75" thickBot="1" x14ac:dyDescent="0.3">
      <c r="B13" s="132" t="s">
        <v>120</v>
      </c>
      <c r="C13" s="133"/>
      <c r="D13" s="115">
        <v>2</v>
      </c>
      <c r="E13" s="115">
        <v>2</v>
      </c>
      <c r="F13" s="115">
        <v>2</v>
      </c>
      <c r="G13" s="115">
        <v>2</v>
      </c>
      <c r="H13" s="115">
        <v>2</v>
      </c>
    </row>
    <row r="14" spans="2:8" ht="15.75" thickBot="1" x14ac:dyDescent="0.3">
      <c r="B14" s="132" t="s">
        <v>189</v>
      </c>
      <c r="C14" s="133"/>
      <c r="D14" s="115">
        <v>23</v>
      </c>
      <c r="E14" s="115">
        <v>23</v>
      </c>
      <c r="F14" s="115">
        <v>23</v>
      </c>
      <c r="G14" s="115">
        <v>23</v>
      </c>
      <c r="H14" s="115">
        <v>23</v>
      </c>
    </row>
    <row r="15" spans="2:8" ht="15.75" thickBot="1" x14ac:dyDescent="0.3">
      <c r="B15" s="132" t="s">
        <v>121</v>
      </c>
      <c r="C15" s="133"/>
      <c r="D15" s="115">
        <v>4</v>
      </c>
      <c r="E15" s="115">
        <v>4</v>
      </c>
      <c r="F15" s="115">
        <v>4</v>
      </c>
      <c r="G15" s="115">
        <v>4</v>
      </c>
      <c r="H15" s="115">
        <v>4</v>
      </c>
    </row>
    <row r="16" spans="2:8" ht="15.75" thickBot="1" x14ac:dyDescent="0.3">
      <c r="B16" s="132" t="s">
        <v>106</v>
      </c>
      <c r="C16" s="133"/>
      <c r="D16" s="115">
        <v>13</v>
      </c>
      <c r="E16" s="115">
        <v>13</v>
      </c>
      <c r="F16" s="115">
        <v>13</v>
      </c>
      <c r="G16" s="115">
        <v>13</v>
      </c>
      <c r="H16" s="115">
        <v>13</v>
      </c>
    </row>
    <row r="17" spans="2:8" ht="15.75" thickBot="1" x14ac:dyDescent="0.3">
      <c r="B17" s="132" t="s">
        <v>122</v>
      </c>
      <c r="C17" s="133"/>
      <c r="D17" s="115">
        <v>4</v>
      </c>
      <c r="E17" s="115">
        <v>4</v>
      </c>
      <c r="F17" s="115">
        <v>4</v>
      </c>
      <c r="G17" s="115">
        <v>4</v>
      </c>
      <c r="H17" s="115">
        <v>4</v>
      </c>
    </row>
    <row r="18" spans="2:8" ht="15.75" thickBot="1" x14ac:dyDescent="0.3">
      <c r="B18" s="132" t="s">
        <v>123</v>
      </c>
      <c r="C18" s="133"/>
      <c r="D18" s="115">
        <v>2314</v>
      </c>
      <c r="E18" s="115">
        <v>2314</v>
      </c>
      <c r="F18" s="115">
        <v>2314</v>
      </c>
      <c r="G18" s="115">
        <v>2314</v>
      </c>
      <c r="H18" s="115">
        <v>2314</v>
      </c>
    </row>
    <row r="19" spans="2:8" ht="15.75" thickBot="1" x14ac:dyDescent="0.3">
      <c r="B19" s="132" t="s">
        <v>124</v>
      </c>
      <c r="C19" s="133"/>
      <c r="D19" s="115">
        <v>14</v>
      </c>
      <c r="E19" s="115">
        <v>14</v>
      </c>
      <c r="F19" s="115">
        <v>14</v>
      </c>
      <c r="G19" s="115">
        <v>14</v>
      </c>
      <c r="H19" s="115">
        <v>14</v>
      </c>
    </row>
    <row r="20" spans="2:8" ht="15.75" thickBot="1" x14ac:dyDescent="0.3">
      <c r="B20" s="132" t="s">
        <v>125</v>
      </c>
      <c r="C20" s="133"/>
      <c r="D20" s="115">
        <v>1</v>
      </c>
      <c r="E20" s="115">
        <v>1</v>
      </c>
      <c r="F20" s="115">
        <v>1</v>
      </c>
      <c r="G20" s="115">
        <v>1</v>
      </c>
      <c r="H20" s="115">
        <v>1</v>
      </c>
    </row>
    <row r="21" spans="2:8" ht="15.75" thickBot="1" x14ac:dyDescent="0.3">
      <c r="B21" s="132" t="s">
        <v>126</v>
      </c>
      <c r="C21" s="133"/>
      <c r="D21" s="115">
        <v>4</v>
      </c>
      <c r="E21" s="115">
        <v>4</v>
      </c>
      <c r="F21" s="115">
        <v>4</v>
      </c>
      <c r="G21" s="115">
        <v>4</v>
      </c>
      <c r="H21" s="115">
        <v>4</v>
      </c>
    </row>
    <row r="22" spans="2:8" ht="15.75" thickBot="1" x14ac:dyDescent="0.3">
      <c r="B22" s="136" t="s">
        <v>127</v>
      </c>
      <c r="C22" s="137"/>
      <c r="D22" s="123">
        <f>+SUM(D12:D21)</f>
        <v>2380</v>
      </c>
      <c r="E22" s="123">
        <f>+SUM(E12:E21)</f>
        <v>2380</v>
      </c>
      <c r="F22" s="123">
        <f>+SUM(F12:F21)</f>
        <v>2380</v>
      </c>
      <c r="G22" s="123">
        <f>+SUM(G12:G21)</f>
        <v>2380</v>
      </c>
      <c r="H22" s="123">
        <f>+SUM(H12:H21)</f>
        <v>2380</v>
      </c>
    </row>
    <row r="23" spans="2:8" ht="15.75" thickBot="1" x14ac:dyDescent="0.3">
      <c r="B23" s="138" t="s">
        <v>128</v>
      </c>
      <c r="C23" s="139"/>
      <c r="D23" s="123">
        <f>+D10-D22</f>
        <v>-1875</v>
      </c>
      <c r="E23" s="123">
        <f t="shared" ref="E23:H23" si="0">+E10-E22</f>
        <v>-1875</v>
      </c>
      <c r="F23" s="123">
        <f t="shared" si="0"/>
        <v>-1875</v>
      </c>
      <c r="G23" s="123">
        <f t="shared" si="0"/>
        <v>-1875</v>
      </c>
      <c r="H23" s="123">
        <f t="shared" si="0"/>
        <v>-1875</v>
      </c>
    </row>
    <row r="24" spans="2:8" ht="15.75" thickBot="1" x14ac:dyDescent="0.3">
      <c r="B24" s="39" t="s">
        <v>190</v>
      </c>
      <c r="C24" s="140">
        <v>10000</v>
      </c>
      <c r="D24" s="123">
        <f>+C24+D23</f>
        <v>8125</v>
      </c>
      <c r="E24" s="123">
        <f>+D24+E23</f>
        <v>6250</v>
      </c>
      <c r="F24" s="123">
        <f>+E24+F23</f>
        <v>4375</v>
      </c>
      <c r="G24" s="123">
        <f>+F24+G23</f>
        <v>2500</v>
      </c>
      <c r="H24" s="123">
        <f>+G24+H23</f>
        <v>625</v>
      </c>
    </row>
  </sheetData>
  <mergeCells count="20">
    <mergeCell ref="B22:C22"/>
    <mergeCell ref="B23:C23"/>
    <mergeCell ref="B16:C16"/>
    <mergeCell ref="B17:C17"/>
    <mergeCell ref="B18:C18"/>
    <mergeCell ref="B19:C19"/>
    <mergeCell ref="B20:C20"/>
    <mergeCell ref="B21:C21"/>
    <mergeCell ref="B15:C15"/>
    <mergeCell ref="B3:C3"/>
    <mergeCell ref="B4:C4"/>
    <mergeCell ref="B5:C5"/>
    <mergeCell ref="B6:C6"/>
    <mergeCell ref="B7:C7"/>
    <mergeCell ref="B8:C8"/>
    <mergeCell ref="B10:C10"/>
    <mergeCell ref="B11:C11"/>
    <mergeCell ref="B12:C12"/>
    <mergeCell ref="B13:C13"/>
    <mergeCell ref="B14:C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1"/>
  <sheetViews>
    <sheetView workbookViewId="0">
      <selection activeCell="D35" sqref="D1:D1048576"/>
    </sheetView>
  </sheetViews>
  <sheetFormatPr baseColWidth="10" defaultRowHeight="15" x14ac:dyDescent="0.25"/>
  <cols>
    <col min="2" max="2" width="48" bestFit="1" customWidth="1"/>
    <col min="3" max="3" width="13.7109375" bestFit="1" customWidth="1"/>
    <col min="4" max="8" width="12.28515625" bestFit="1" customWidth="1"/>
  </cols>
  <sheetData>
    <row r="2" spans="2:8" ht="15.75" thickBot="1" x14ac:dyDescent="0.3"/>
    <row r="3" spans="2:8" ht="15.75" thickBot="1" x14ac:dyDescent="0.3">
      <c r="B3" s="43" t="s">
        <v>129</v>
      </c>
      <c r="C3" s="44" t="s">
        <v>130</v>
      </c>
      <c r="D3" s="44" t="s">
        <v>88</v>
      </c>
      <c r="E3" s="44" t="s">
        <v>89</v>
      </c>
      <c r="F3" s="44" t="s">
        <v>90</v>
      </c>
      <c r="G3" s="44" t="s">
        <v>91</v>
      </c>
      <c r="H3" s="44" t="s">
        <v>92</v>
      </c>
    </row>
    <row r="4" spans="2:8" ht="16.5" thickBot="1" x14ac:dyDescent="0.3">
      <c r="B4" s="45" t="s">
        <v>131</v>
      </c>
      <c r="C4" s="146">
        <f>+C6+C13+C17</f>
        <v>229</v>
      </c>
      <c r="D4" s="146">
        <f>+D6+D13+D17</f>
        <v>229</v>
      </c>
      <c r="E4" s="146">
        <f>+E6+E13+E17</f>
        <v>229</v>
      </c>
      <c r="F4" s="146">
        <f>+F6+F13+F17</f>
        <v>229</v>
      </c>
      <c r="G4" s="146">
        <f>+G6+G13+G17</f>
        <v>229</v>
      </c>
      <c r="H4" s="146">
        <f>+H6+H13+H17</f>
        <v>229</v>
      </c>
    </row>
    <row r="5" spans="2:8" x14ac:dyDescent="0.25">
      <c r="B5" s="46"/>
      <c r="C5" s="145"/>
      <c r="D5" s="145"/>
      <c r="E5" s="145"/>
      <c r="F5" s="145"/>
      <c r="G5" s="145"/>
      <c r="H5" s="145"/>
    </row>
    <row r="6" spans="2:8" x14ac:dyDescent="0.25">
      <c r="B6" s="47" t="s">
        <v>132</v>
      </c>
      <c r="C6" s="141">
        <f>+SUM(C7:C13)</f>
        <v>100</v>
      </c>
      <c r="D6" s="141">
        <f>+SUM(D7:D13)</f>
        <v>100</v>
      </c>
      <c r="E6" s="141">
        <f>+SUM(E7:E13)</f>
        <v>100</v>
      </c>
      <c r="F6" s="141">
        <f>+SUM(F7:F13)</f>
        <v>100</v>
      </c>
      <c r="G6" s="141">
        <f>+SUM(G7:G13)</f>
        <v>100</v>
      </c>
      <c r="H6" s="141">
        <f>+SUM(H7:H13)</f>
        <v>100</v>
      </c>
    </row>
    <row r="7" spans="2:8" x14ac:dyDescent="0.25">
      <c r="B7" s="48" t="s">
        <v>133</v>
      </c>
      <c r="C7" s="142">
        <v>2</v>
      </c>
      <c r="D7" s="142">
        <v>2</v>
      </c>
      <c r="E7" s="142">
        <v>2</v>
      </c>
      <c r="F7" s="142">
        <v>2</v>
      </c>
      <c r="G7" s="142">
        <v>2</v>
      </c>
      <c r="H7" s="142">
        <v>2</v>
      </c>
    </row>
    <row r="8" spans="2:8" x14ac:dyDescent="0.25">
      <c r="B8" s="48" t="s">
        <v>134</v>
      </c>
      <c r="C8" s="142">
        <v>2</v>
      </c>
      <c r="D8" s="142">
        <v>2</v>
      </c>
      <c r="E8" s="142">
        <v>2</v>
      </c>
      <c r="F8" s="142">
        <v>2</v>
      </c>
      <c r="G8" s="142">
        <v>2</v>
      </c>
      <c r="H8" s="142">
        <v>2</v>
      </c>
    </row>
    <row r="9" spans="2:8" x14ac:dyDescent="0.25">
      <c r="B9" s="46" t="s">
        <v>135</v>
      </c>
      <c r="C9" s="142">
        <v>34</v>
      </c>
      <c r="D9" s="142">
        <v>34</v>
      </c>
      <c r="E9" s="142">
        <v>34</v>
      </c>
      <c r="F9" s="142">
        <v>34</v>
      </c>
      <c r="G9" s="142">
        <v>34</v>
      </c>
      <c r="H9" s="142">
        <v>34</v>
      </c>
    </row>
    <row r="10" spans="2:8" x14ac:dyDescent="0.25">
      <c r="B10" s="48" t="s">
        <v>136</v>
      </c>
      <c r="C10" s="142">
        <v>52</v>
      </c>
      <c r="D10" s="142">
        <v>52</v>
      </c>
      <c r="E10" s="142">
        <v>52</v>
      </c>
      <c r="F10" s="142">
        <v>52</v>
      </c>
      <c r="G10" s="142">
        <v>52</v>
      </c>
      <c r="H10" s="142">
        <v>52</v>
      </c>
    </row>
    <row r="11" spans="2:8" x14ac:dyDescent="0.25">
      <c r="B11" s="49" t="s">
        <v>137</v>
      </c>
      <c r="C11" s="142">
        <v>3</v>
      </c>
      <c r="D11" s="142">
        <v>3</v>
      </c>
      <c r="E11" s="142">
        <v>3</v>
      </c>
      <c r="F11" s="142">
        <v>3</v>
      </c>
      <c r="G11" s="142">
        <v>3</v>
      </c>
      <c r="H11" s="142">
        <v>3</v>
      </c>
    </row>
    <row r="12" spans="2:8" x14ac:dyDescent="0.25">
      <c r="B12" s="48"/>
      <c r="C12" s="142">
        <v>1</v>
      </c>
      <c r="D12" s="142">
        <v>1</v>
      </c>
      <c r="E12" s="142">
        <v>1</v>
      </c>
      <c r="F12" s="142">
        <v>1</v>
      </c>
      <c r="G12" s="142">
        <v>1</v>
      </c>
      <c r="H12" s="142">
        <v>1</v>
      </c>
    </row>
    <row r="13" spans="2:8" x14ac:dyDescent="0.25">
      <c r="B13" s="50" t="s">
        <v>138</v>
      </c>
      <c r="C13" s="141">
        <f>+SUM(C14:C16)</f>
        <v>6</v>
      </c>
      <c r="D13" s="141">
        <f>+SUM(D14:D16)</f>
        <v>6</v>
      </c>
      <c r="E13" s="141">
        <f>+SUM(E14:E16)</f>
        <v>6</v>
      </c>
      <c r="F13" s="141">
        <f>+SUM(F14:F16)</f>
        <v>6</v>
      </c>
      <c r="G13" s="141">
        <f>+SUM(G14:G16)</f>
        <v>6</v>
      </c>
      <c r="H13" s="141">
        <f>+SUM(H14:H16)</f>
        <v>6</v>
      </c>
    </row>
    <row r="14" spans="2:8" x14ac:dyDescent="0.25">
      <c r="B14" s="48" t="s">
        <v>139</v>
      </c>
      <c r="C14" s="142">
        <v>1</v>
      </c>
      <c r="D14" s="142">
        <v>1</v>
      </c>
      <c r="E14" s="142">
        <v>1</v>
      </c>
      <c r="F14" s="142">
        <v>1</v>
      </c>
      <c r="G14" s="142">
        <v>1</v>
      </c>
      <c r="H14" s="142">
        <v>1</v>
      </c>
    </row>
    <row r="15" spans="2:8" x14ac:dyDescent="0.25">
      <c r="B15" s="48" t="s">
        <v>140</v>
      </c>
      <c r="C15" s="142">
        <v>2</v>
      </c>
      <c r="D15" s="142">
        <v>2</v>
      </c>
      <c r="E15" s="142">
        <v>2</v>
      </c>
      <c r="F15" s="142">
        <v>2</v>
      </c>
      <c r="G15" s="142">
        <v>2</v>
      </c>
      <c r="H15" s="142">
        <v>2</v>
      </c>
    </row>
    <row r="16" spans="2:8" x14ac:dyDescent="0.25">
      <c r="B16" s="49"/>
      <c r="C16" s="142">
        <v>3</v>
      </c>
      <c r="D16" s="142">
        <v>3</v>
      </c>
      <c r="E16" s="142">
        <v>3</v>
      </c>
      <c r="F16" s="142">
        <v>3</v>
      </c>
      <c r="G16" s="142">
        <v>3</v>
      </c>
      <c r="H16" s="142">
        <v>3</v>
      </c>
    </row>
    <row r="17" spans="2:8" ht="15.75" thickBot="1" x14ac:dyDescent="0.3">
      <c r="B17" s="47" t="s">
        <v>141</v>
      </c>
      <c r="C17" s="141">
        <v>123</v>
      </c>
      <c r="D17" s="141">
        <v>123</v>
      </c>
      <c r="E17" s="141">
        <v>123</v>
      </c>
      <c r="F17" s="141">
        <v>123</v>
      </c>
      <c r="G17" s="141">
        <v>123</v>
      </c>
      <c r="H17" s="141">
        <v>123</v>
      </c>
    </row>
    <row r="18" spans="2:8" ht="16.5" thickBot="1" x14ac:dyDescent="0.3">
      <c r="B18" s="51" t="s">
        <v>142</v>
      </c>
      <c r="C18" s="148">
        <f>+C20+C22+C32+C35</f>
        <v>67</v>
      </c>
      <c r="D18" s="148">
        <f>+D20+D22+D32+D35</f>
        <v>67</v>
      </c>
      <c r="E18" s="148">
        <f>+E20+E22+E32+E35</f>
        <v>67</v>
      </c>
      <c r="F18" s="148">
        <f>+F20+F22+F32+F35</f>
        <v>67</v>
      </c>
      <c r="G18" s="148">
        <f>+G20+G22+G32+G35</f>
        <v>67</v>
      </c>
      <c r="H18" s="148">
        <f>+H20+H22+H32+H35</f>
        <v>67</v>
      </c>
    </row>
    <row r="19" spans="2:8" x14ac:dyDescent="0.25">
      <c r="B19" s="52"/>
      <c r="C19" s="142"/>
      <c r="D19" s="142"/>
      <c r="E19" s="142"/>
      <c r="F19" s="142"/>
      <c r="G19" s="142"/>
      <c r="H19" s="142"/>
    </row>
    <row r="20" spans="2:8" x14ac:dyDescent="0.25">
      <c r="B20" s="50" t="s">
        <v>143</v>
      </c>
      <c r="C20" s="141">
        <v>1</v>
      </c>
      <c r="D20" s="141">
        <v>1</v>
      </c>
      <c r="E20" s="141">
        <v>1</v>
      </c>
      <c r="F20" s="141">
        <v>1</v>
      </c>
      <c r="G20" s="141">
        <v>1</v>
      </c>
      <c r="H20" s="141">
        <v>1</v>
      </c>
    </row>
    <row r="21" spans="2:8" x14ac:dyDescent="0.25">
      <c r="B21" s="53"/>
      <c r="C21" s="143"/>
      <c r="D21" s="143"/>
      <c r="E21" s="143"/>
      <c r="F21" s="143"/>
      <c r="G21" s="143"/>
      <c r="H21" s="143"/>
    </row>
    <row r="22" spans="2:8" x14ac:dyDescent="0.25">
      <c r="B22" s="54" t="s">
        <v>144</v>
      </c>
      <c r="C22" s="144">
        <f>+SUM(C23:C31)</f>
        <v>57</v>
      </c>
      <c r="D22" s="144">
        <f>+SUM(D23:D31)</f>
        <v>57</v>
      </c>
      <c r="E22" s="144">
        <f>+SUM(E23:E31)</f>
        <v>57</v>
      </c>
      <c r="F22" s="144">
        <f>+SUM(F23:F31)</f>
        <v>57</v>
      </c>
      <c r="G22" s="144">
        <f>+SUM(G23:G31)</f>
        <v>57</v>
      </c>
      <c r="H22" s="144">
        <f>+SUM(H23:H31)</f>
        <v>57</v>
      </c>
    </row>
    <row r="23" spans="2:8" x14ac:dyDescent="0.25">
      <c r="B23" s="55" t="s">
        <v>145</v>
      </c>
      <c r="C23" s="143">
        <v>1</v>
      </c>
      <c r="D23" s="143">
        <v>1</v>
      </c>
      <c r="E23" s="143">
        <v>1</v>
      </c>
      <c r="F23" s="143">
        <v>1</v>
      </c>
      <c r="G23" s="143">
        <v>1</v>
      </c>
      <c r="H23" s="143">
        <v>1</v>
      </c>
    </row>
    <row r="24" spans="2:8" x14ac:dyDescent="0.25">
      <c r="B24" s="55" t="s">
        <v>146</v>
      </c>
      <c r="C24" s="143">
        <v>2</v>
      </c>
      <c r="D24" s="143">
        <v>2</v>
      </c>
      <c r="E24" s="143">
        <v>2</v>
      </c>
      <c r="F24" s="143">
        <v>2</v>
      </c>
      <c r="G24" s="143">
        <v>2</v>
      </c>
      <c r="H24" s="143">
        <v>2</v>
      </c>
    </row>
    <row r="25" spans="2:8" x14ac:dyDescent="0.25">
      <c r="B25" s="55" t="s">
        <v>147</v>
      </c>
      <c r="C25" s="143">
        <v>3</v>
      </c>
      <c r="D25" s="143">
        <v>3</v>
      </c>
      <c r="E25" s="143">
        <v>3</v>
      </c>
      <c r="F25" s="143">
        <v>3</v>
      </c>
      <c r="G25" s="143">
        <v>3</v>
      </c>
      <c r="H25" s="143">
        <v>3</v>
      </c>
    </row>
    <row r="26" spans="2:8" x14ac:dyDescent="0.25">
      <c r="B26" s="55" t="s">
        <v>148</v>
      </c>
      <c r="C26" s="143">
        <v>4</v>
      </c>
      <c r="D26" s="143">
        <v>4</v>
      </c>
      <c r="E26" s="143">
        <v>4</v>
      </c>
      <c r="F26" s="143">
        <v>4</v>
      </c>
      <c r="G26" s="143">
        <v>4</v>
      </c>
      <c r="H26" s="143">
        <v>4</v>
      </c>
    </row>
    <row r="27" spans="2:8" x14ac:dyDescent="0.25">
      <c r="B27" s="55" t="s">
        <v>149</v>
      </c>
      <c r="C27" s="143">
        <v>12</v>
      </c>
      <c r="D27" s="143">
        <v>12</v>
      </c>
      <c r="E27" s="143">
        <v>12</v>
      </c>
      <c r="F27" s="143">
        <v>12</v>
      </c>
      <c r="G27" s="143">
        <v>12</v>
      </c>
      <c r="H27" s="143">
        <v>12</v>
      </c>
    </row>
    <row r="28" spans="2:8" x14ac:dyDescent="0.25">
      <c r="B28" s="55" t="s">
        <v>150</v>
      </c>
      <c r="C28" s="143">
        <v>21</v>
      </c>
      <c r="D28" s="143">
        <v>21</v>
      </c>
      <c r="E28" s="143">
        <v>21</v>
      </c>
      <c r="F28" s="143">
        <v>21</v>
      </c>
      <c r="G28" s="143">
        <v>21</v>
      </c>
      <c r="H28" s="143">
        <v>21</v>
      </c>
    </row>
    <row r="29" spans="2:8" x14ac:dyDescent="0.25">
      <c r="B29" s="55" t="s">
        <v>151</v>
      </c>
      <c r="C29" s="143">
        <v>1</v>
      </c>
      <c r="D29" s="143">
        <v>1</v>
      </c>
      <c r="E29" s="143">
        <v>1</v>
      </c>
      <c r="F29" s="143">
        <v>1</v>
      </c>
      <c r="G29" s="143">
        <v>1</v>
      </c>
      <c r="H29" s="143">
        <v>1</v>
      </c>
    </row>
    <row r="30" spans="2:8" x14ac:dyDescent="0.25">
      <c r="B30" s="55" t="s">
        <v>152</v>
      </c>
      <c r="C30" s="143">
        <v>1</v>
      </c>
      <c r="D30" s="143">
        <v>1</v>
      </c>
      <c r="E30" s="143">
        <v>1</v>
      </c>
      <c r="F30" s="143">
        <v>1</v>
      </c>
      <c r="G30" s="143">
        <v>1</v>
      </c>
      <c r="H30" s="143">
        <v>1</v>
      </c>
    </row>
    <row r="31" spans="2:8" x14ac:dyDescent="0.25">
      <c r="B31" s="56"/>
      <c r="C31" s="143">
        <v>12</v>
      </c>
      <c r="D31" s="143">
        <v>12</v>
      </c>
      <c r="E31" s="143">
        <v>12</v>
      </c>
      <c r="F31" s="143">
        <v>12</v>
      </c>
      <c r="G31" s="143">
        <v>12</v>
      </c>
      <c r="H31" s="143">
        <v>12</v>
      </c>
    </row>
    <row r="32" spans="2:8" x14ac:dyDescent="0.25">
      <c r="B32" s="54" t="s">
        <v>153</v>
      </c>
      <c r="C32" s="144">
        <f>+C33+C34</f>
        <v>3</v>
      </c>
      <c r="D32" s="144">
        <f>+D33+D34</f>
        <v>3</v>
      </c>
      <c r="E32" s="144">
        <f>+E33+E34</f>
        <v>3</v>
      </c>
      <c r="F32" s="144">
        <f>+F33+F34</f>
        <v>3</v>
      </c>
      <c r="G32" s="144">
        <f>+G33+G34</f>
        <v>3</v>
      </c>
      <c r="H32" s="144">
        <f>+H33+H34</f>
        <v>3</v>
      </c>
    </row>
    <row r="33" spans="2:8" x14ac:dyDescent="0.25">
      <c r="B33" s="55" t="s">
        <v>154</v>
      </c>
      <c r="C33" s="143">
        <v>1</v>
      </c>
      <c r="D33" s="143">
        <v>1</v>
      </c>
      <c r="E33" s="143">
        <v>1</v>
      </c>
      <c r="F33" s="143">
        <v>1</v>
      </c>
      <c r="G33" s="143">
        <v>1</v>
      </c>
      <c r="H33" s="143">
        <v>1</v>
      </c>
    </row>
    <row r="34" spans="2:8" x14ac:dyDescent="0.25">
      <c r="B34" s="52"/>
      <c r="C34" s="142">
        <v>2</v>
      </c>
      <c r="D34" s="142">
        <v>2</v>
      </c>
      <c r="E34" s="142">
        <v>2</v>
      </c>
      <c r="F34" s="142">
        <v>2</v>
      </c>
      <c r="G34" s="142">
        <v>2</v>
      </c>
      <c r="H34" s="142">
        <v>2</v>
      </c>
    </row>
    <row r="35" spans="2:8" x14ac:dyDescent="0.25">
      <c r="B35" s="47" t="s">
        <v>155</v>
      </c>
      <c r="C35" s="141">
        <f>+C36+C37+C38</f>
        <v>6</v>
      </c>
      <c r="D35" s="141">
        <f>+D36+D37+D38</f>
        <v>6</v>
      </c>
      <c r="E35" s="141">
        <f>+E36+E37+E38</f>
        <v>6</v>
      </c>
      <c r="F35" s="141">
        <f>+F36+F37+F38</f>
        <v>6</v>
      </c>
      <c r="G35" s="141">
        <f>+G36+G37+G38</f>
        <v>6</v>
      </c>
      <c r="H35" s="141">
        <f>+H36+H37+H38</f>
        <v>6</v>
      </c>
    </row>
    <row r="36" spans="2:8" x14ac:dyDescent="0.25">
      <c r="B36" s="55" t="s">
        <v>156</v>
      </c>
      <c r="C36" s="143">
        <v>1</v>
      </c>
      <c r="D36" s="143">
        <v>1</v>
      </c>
      <c r="E36" s="143">
        <v>1</v>
      </c>
      <c r="F36" s="143">
        <v>1</v>
      </c>
      <c r="G36" s="143">
        <v>1</v>
      </c>
      <c r="H36" s="143">
        <v>1</v>
      </c>
    </row>
    <row r="37" spans="2:8" x14ac:dyDescent="0.25">
      <c r="B37" s="46" t="s">
        <v>157</v>
      </c>
      <c r="C37" s="145">
        <v>2</v>
      </c>
      <c r="D37" s="145">
        <v>2</v>
      </c>
      <c r="E37" s="145">
        <v>2</v>
      </c>
      <c r="F37" s="145">
        <v>2</v>
      </c>
      <c r="G37" s="145">
        <v>2</v>
      </c>
      <c r="H37" s="145">
        <v>2</v>
      </c>
    </row>
    <row r="38" spans="2:8" ht="15.75" thickBot="1" x14ac:dyDescent="0.3">
      <c r="B38" s="48"/>
      <c r="C38" s="145">
        <v>3</v>
      </c>
      <c r="D38" s="145">
        <v>3</v>
      </c>
      <c r="E38" s="145">
        <v>3</v>
      </c>
      <c r="F38" s="145">
        <v>3</v>
      </c>
      <c r="G38" s="145">
        <v>3</v>
      </c>
      <c r="H38" s="145">
        <v>3</v>
      </c>
    </row>
    <row r="39" spans="2:8" ht="16.5" thickBot="1" x14ac:dyDescent="0.3">
      <c r="B39" s="57" t="s">
        <v>158</v>
      </c>
      <c r="C39" s="147">
        <f>+C4+C18</f>
        <v>296</v>
      </c>
      <c r="D39" s="147">
        <f>+D4+D18</f>
        <v>296</v>
      </c>
      <c r="E39" s="147">
        <f>+E4+E18</f>
        <v>296</v>
      </c>
      <c r="F39" s="147">
        <f>+F4+F18</f>
        <v>296</v>
      </c>
      <c r="G39" s="147">
        <f>+G4+G18</f>
        <v>296</v>
      </c>
      <c r="H39" s="147">
        <f>+H4+H18</f>
        <v>296</v>
      </c>
    </row>
    <row r="41" spans="2:8" ht="15.75" thickBot="1" x14ac:dyDescent="0.3"/>
    <row r="42" spans="2:8" ht="15.75" thickBot="1" x14ac:dyDescent="0.3">
      <c r="B42" s="43" t="s">
        <v>159</v>
      </c>
      <c r="C42" s="44" t="s">
        <v>130</v>
      </c>
      <c r="D42" s="44" t="s">
        <v>88</v>
      </c>
      <c r="E42" s="44" t="s">
        <v>89</v>
      </c>
      <c r="F42" s="44" t="s">
        <v>90</v>
      </c>
      <c r="G42" s="44" t="s">
        <v>91</v>
      </c>
      <c r="H42" s="44" t="s">
        <v>92</v>
      </c>
    </row>
    <row r="43" spans="2:8" ht="16.5" thickBot="1" x14ac:dyDescent="0.3">
      <c r="B43" s="45" t="s">
        <v>160</v>
      </c>
      <c r="C43" s="157">
        <f>+C45+C53</f>
        <v>1630</v>
      </c>
      <c r="D43" s="157">
        <f>+D45+D53</f>
        <v>1630</v>
      </c>
      <c r="E43" s="157">
        <f>+E45+E53</f>
        <v>1630</v>
      </c>
      <c r="F43" s="157">
        <f>+F45+F53</f>
        <v>1630</v>
      </c>
      <c r="G43" s="157">
        <f>+G45+G53</f>
        <v>1630</v>
      </c>
      <c r="H43" s="157">
        <f>+H45+H53</f>
        <v>1630</v>
      </c>
    </row>
    <row r="44" spans="2:8" x14ac:dyDescent="0.25">
      <c r="B44" s="46"/>
      <c r="C44" s="149"/>
      <c r="D44" s="149"/>
      <c r="E44" s="149"/>
      <c r="F44" s="149"/>
      <c r="G44" s="149"/>
      <c r="H44" s="149"/>
    </row>
    <row r="45" spans="2:8" x14ac:dyDescent="0.25">
      <c r="B45" s="47" t="s">
        <v>161</v>
      </c>
      <c r="C45" s="150">
        <f>+SUM(C46:C52)</f>
        <v>1629</v>
      </c>
      <c r="D45" s="150">
        <f>+SUM(D46:D52)</f>
        <v>1629</v>
      </c>
      <c r="E45" s="150">
        <f>+SUM(E46:E52)</f>
        <v>1629</v>
      </c>
      <c r="F45" s="150">
        <f>+SUM(F46:F52)</f>
        <v>1629</v>
      </c>
      <c r="G45" s="150">
        <f>+SUM(G46:G52)</f>
        <v>1629</v>
      </c>
      <c r="H45" s="150">
        <f>+SUM(H46:H52)</f>
        <v>1629</v>
      </c>
    </row>
    <row r="46" spans="2:8" x14ac:dyDescent="0.25">
      <c r="B46" s="47" t="s">
        <v>162</v>
      </c>
      <c r="C46" s="151">
        <v>12</v>
      </c>
      <c r="D46" s="151">
        <v>12</v>
      </c>
      <c r="E46" s="151">
        <v>12</v>
      </c>
      <c r="F46" s="151">
        <v>12</v>
      </c>
      <c r="G46" s="151">
        <v>12</v>
      </c>
      <c r="H46" s="151">
        <v>12</v>
      </c>
    </row>
    <row r="47" spans="2:8" x14ac:dyDescent="0.25">
      <c r="B47" s="47" t="s">
        <v>163</v>
      </c>
      <c r="C47" s="151">
        <v>1234</v>
      </c>
      <c r="D47" s="151">
        <v>1234</v>
      </c>
      <c r="E47" s="151">
        <v>1234</v>
      </c>
      <c r="F47" s="151">
        <v>1234</v>
      </c>
      <c r="G47" s="151">
        <v>1234</v>
      </c>
      <c r="H47" s="151">
        <v>1234</v>
      </c>
    </row>
    <row r="48" spans="2:8" x14ac:dyDescent="0.25">
      <c r="B48" s="47" t="s">
        <v>164</v>
      </c>
      <c r="C48" s="151">
        <v>234</v>
      </c>
      <c r="D48" s="151">
        <v>234</v>
      </c>
      <c r="E48" s="151">
        <v>234</v>
      </c>
      <c r="F48" s="151">
        <v>234</v>
      </c>
      <c r="G48" s="151">
        <v>234</v>
      </c>
      <c r="H48" s="151">
        <v>234</v>
      </c>
    </row>
    <row r="49" spans="2:8" x14ac:dyDescent="0.25">
      <c r="B49" s="50" t="s">
        <v>165</v>
      </c>
      <c r="C49" s="151">
        <v>12</v>
      </c>
      <c r="D49" s="151">
        <v>12</v>
      </c>
      <c r="E49" s="151">
        <v>12</v>
      </c>
      <c r="F49" s="151">
        <v>12</v>
      </c>
      <c r="G49" s="151">
        <v>12</v>
      </c>
      <c r="H49" s="151">
        <v>12</v>
      </c>
    </row>
    <row r="50" spans="2:8" x14ac:dyDescent="0.25">
      <c r="B50" s="47" t="s">
        <v>166</v>
      </c>
      <c r="C50" s="152">
        <v>12</v>
      </c>
      <c r="D50" s="152">
        <v>12</v>
      </c>
      <c r="E50" s="152">
        <v>12</v>
      </c>
      <c r="F50" s="152">
        <v>12</v>
      </c>
      <c r="G50" s="152">
        <v>12</v>
      </c>
      <c r="H50" s="152">
        <v>12</v>
      </c>
    </row>
    <row r="51" spans="2:8" x14ac:dyDescent="0.25">
      <c r="B51" s="47" t="s">
        <v>167</v>
      </c>
      <c r="C51" s="152">
        <v>123</v>
      </c>
      <c r="D51" s="152">
        <v>123</v>
      </c>
      <c r="E51" s="152">
        <v>123</v>
      </c>
      <c r="F51" s="152">
        <v>123</v>
      </c>
      <c r="G51" s="152">
        <v>123</v>
      </c>
      <c r="H51" s="152">
        <v>123</v>
      </c>
    </row>
    <row r="52" spans="2:8" x14ac:dyDescent="0.25">
      <c r="B52" s="49"/>
      <c r="C52" s="151">
        <v>2</v>
      </c>
      <c r="D52" s="151">
        <v>2</v>
      </c>
      <c r="E52" s="151">
        <v>2</v>
      </c>
      <c r="F52" s="151">
        <v>2</v>
      </c>
      <c r="G52" s="151">
        <v>2</v>
      </c>
      <c r="H52" s="151">
        <v>2</v>
      </c>
    </row>
    <row r="53" spans="2:8" x14ac:dyDescent="0.25">
      <c r="B53" s="47" t="s">
        <v>168</v>
      </c>
      <c r="C53" s="150">
        <v>1</v>
      </c>
      <c r="D53" s="150">
        <v>1</v>
      </c>
      <c r="E53" s="150">
        <v>1</v>
      </c>
      <c r="F53" s="150">
        <v>1</v>
      </c>
      <c r="G53" s="150">
        <v>1</v>
      </c>
      <c r="H53" s="150">
        <v>1</v>
      </c>
    </row>
    <row r="54" spans="2:8" ht="15.75" thickBot="1" x14ac:dyDescent="0.3">
      <c r="B54" s="47"/>
      <c r="C54" s="151"/>
      <c r="D54" s="151"/>
      <c r="E54" s="151"/>
      <c r="F54" s="151"/>
      <c r="G54" s="151"/>
      <c r="H54" s="151"/>
    </row>
    <row r="55" spans="2:8" ht="16.5" thickBot="1" x14ac:dyDescent="0.3">
      <c r="B55" s="51" t="s">
        <v>169</v>
      </c>
      <c r="C55" s="156">
        <f>+C57+C58</f>
        <v>3</v>
      </c>
      <c r="D55" s="156">
        <f>+D57+D58</f>
        <v>3</v>
      </c>
      <c r="E55" s="156">
        <f>+E57+E58</f>
        <v>3</v>
      </c>
      <c r="F55" s="156">
        <f>+F57+F58</f>
        <v>3</v>
      </c>
      <c r="G55" s="156">
        <f>+G57+G58</f>
        <v>3</v>
      </c>
      <c r="H55" s="156">
        <f>+H57+H58</f>
        <v>3</v>
      </c>
    </row>
    <row r="56" spans="2:8" x14ac:dyDescent="0.25">
      <c r="B56" s="52"/>
      <c r="C56" s="151"/>
      <c r="D56" s="151"/>
      <c r="E56" s="151"/>
      <c r="F56" s="151"/>
      <c r="G56" s="151"/>
      <c r="H56" s="151"/>
    </row>
    <row r="57" spans="2:8" x14ac:dyDescent="0.25">
      <c r="B57" s="50" t="s">
        <v>170</v>
      </c>
      <c r="C57" s="150">
        <v>1</v>
      </c>
      <c r="D57" s="150">
        <v>1</v>
      </c>
      <c r="E57" s="150">
        <v>1</v>
      </c>
      <c r="F57" s="150">
        <v>1</v>
      </c>
      <c r="G57" s="150">
        <v>1</v>
      </c>
      <c r="H57" s="150">
        <v>1</v>
      </c>
    </row>
    <row r="58" spans="2:8" x14ac:dyDescent="0.25">
      <c r="B58" s="54" t="s">
        <v>171</v>
      </c>
      <c r="C58" s="155">
        <f>+C60+C59</f>
        <v>2</v>
      </c>
      <c r="D58" s="155">
        <f>+D60+D59</f>
        <v>2</v>
      </c>
      <c r="E58" s="155">
        <f>+E60+E59</f>
        <v>2</v>
      </c>
      <c r="F58" s="155">
        <f>+F60+F59</f>
        <v>2</v>
      </c>
      <c r="G58" s="155">
        <f>+G60+G59</f>
        <v>2</v>
      </c>
      <c r="H58" s="155">
        <f>+H60+H59</f>
        <v>2</v>
      </c>
    </row>
    <row r="59" spans="2:8" x14ac:dyDescent="0.25">
      <c r="B59" s="55" t="s">
        <v>172</v>
      </c>
      <c r="C59" s="153">
        <v>1</v>
      </c>
      <c r="D59" s="153">
        <v>1</v>
      </c>
      <c r="E59" s="153">
        <v>1</v>
      </c>
      <c r="F59" s="153">
        <v>1</v>
      </c>
      <c r="G59" s="153">
        <v>1</v>
      </c>
      <c r="H59" s="153">
        <v>1</v>
      </c>
    </row>
    <row r="60" spans="2:8" x14ac:dyDescent="0.25">
      <c r="B60" s="55" t="s">
        <v>173</v>
      </c>
      <c r="C60" s="153">
        <v>1</v>
      </c>
      <c r="D60" s="153">
        <v>1</v>
      </c>
      <c r="E60" s="153">
        <v>1</v>
      </c>
      <c r="F60" s="153">
        <v>1</v>
      </c>
      <c r="G60" s="153">
        <v>1</v>
      </c>
      <c r="H60" s="153">
        <v>1</v>
      </c>
    </row>
    <row r="61" spans="2:8" ht="15.75" thickBot="1" x14ac:dyDescent="0.3">
      <c r="B61" s="59"/>
      <c r="C61" s="154"/>
      <c r="D61" s="154"/>
      <c r="E61" s="154"/>
      <c r="F61" s="154"/>
      <c r="G61" s="154"/>
      <c r="H61" s="154"/>
    </row>
    <row r="62" spans="2:8" ht="16.5" thickBot="1" x14ac:dyDescent="0.3">
      <c r="B62" s="59" t="s">
        <v>174</v>
      </c>
      <c r="C62" s="158">
        <f>+C64+C65+C69</f>
        <v>23</v>
      </c>
      <c r="D62" s="158">
        <f>+D64+D65+D69</f>
        <v>23</v>
      </c>
      <c r="E62" s="158">
        <f>+E64+E65+E69</f>
        <v>23</v>
      </c>
      <c r="F62" s="158">
        <f>+F64+F65+F69</f>
        <v>23</v>
      </c>
      <c r="G62" s="158">
        <f>+G64+G65+G69</f>
        <v>23</v>
      </c>
      <c r="H62" s="158">
        <f>+H64+H65+H69</f>
        <v>23</v>
      </c>
    </row>
    <row r="63" spans="2:8" x14ac:dyDescent="0.25">
      <c r="B63" s="55"/>
      <c r="C63" s="155"/>
      <c r="D63" s="155"/>
      <c r="E63" s="155"/>
      <c r="F63" s="155"/>
      <c r="G63" s="155"/>
      <c r="H63" s="155"/>
    </row>
    <row r="64" spans="2:8" x14ac:dyDescent="0.25">
      <c r="B64" s="54" t="s">
        <v>175</v>
      </c>
      <c r="C64" s="155">
        <v>1</v>
      </c>
      <c r="D64" s="155">
        <v>1</v>
      </c>
      <c r="E64" s="155">
        <v>1</v>
      </c>
      <c r="F64" s="155">
        <v>1</v>
      </c>
      <c r="G64" s="155">
        <v>1</v>
      </c>
      <c r="H64" s="155">
        <v>1</v>
      </c>
    </row>
    <row r="65" spans="2:8" x14ac:dyDescent="0.25">
      <c r="B65" s="54" t="s">
        <v>176</v>
      </c>
      <c r="C65" s="155">
        <f>+C66+C67+C68</f>
        <v>2</v>
      </c>
      <c r="D65" s="155">
        <f>+D66+D67+D68</f>
        <v>2</v>
      </c>
      <c r="E65" s="155">
        <f>+E66+E67+E68</f>
        <v>2</v>
      </c>
      <c r="F65" s="155">
        <f>+F66+F67+F68</f>
        <v>2</v>
      </c>
      <c r="G65" s="155">
        <f>+G66+G67+G68</f>
        <v>2</v>
      </c>
      <c r="H65" s="155">
        <f>+H66+H67+H68</f>
        <v>2</v>
      </c>
    </row>
    <row r="66" spans="2:8" x14ac:dyDescent="0.25">
      <c r="B66" s="55" t="s">
        <v>172</v>
      </c>
      <c r="C66" s="152">
        <v>1</v>
      </c>
      <c r="D66" s="152">
        <v>1</v>
      </c>
      <c r="E66" s="152">
        <v>1</v>
      </c>
      <c r="F66" s="152">
        <v>1</v>
      </c>
      <c r="G66" s="152">
        <v>1</v>
      </c>
      <c r="H66" s="152">
        <v>1</v>
      </c>
    </row>
    <row r="67" spans="2:8" x14ac:dyDescent="0.25">
      <c r="B67" s="55" t="s">
        <v>173</v>
      </c>
      <c r="C67" s="152">
        <v>1</v>
      </c>
      <c r="D67" s="152">
        <v>1</v>
      </c>
      <c r="E67" s="152">
        <v>1</v>
      </c>
      <c r="F67" s="152">
        <v>1</v>
      </c>
      <c r="G67" s="152">
        <v>1</v>
      </c>
      <c r="H67" s="152">
        <v>1</v>
      </c>
    </row>
    <row r="68" spans="2:8" x14ac:dyDescent="0.25">
      <c r="B68" s="55"/>
      <c r="C68" s="153"/>
      <c r="D68" s="153"/>
      <c r="E68" s="153"/>
      <c r="F68" s="153"/>
      <c r="G68" s="153"/>
      <c r="H68" s="153"/>
    </row>
    <row r="69" spans="2:8" x14ac:dyDescent="0.25">
      <c r="B69" s="54" t="s">
        <v>177</v>
      </c>
      <c r="C69" s="155">
        <f>+C70+C71+C72+C73+C78+C79+C80</f>
        <v>20</v>
      </c>
      <c r="D69" s="155">
        <f>+D70+D71+D72+D73+D78+D79+D80</f>
        <v>20</v>
      </c>
      <c r="E69" s="155">
        <f>+E70+E71+E72+E73+E78+E79+E80</f>
        <v>20</v>
      </c>
      <c r="F69" s="155">
        <f>+F70+F71+F72+F73+F78+F79+F80</f>
        <v>20</v>
      </c>
      <c r="G69" s="155">
        <f>+G70+G71+G72+G73+G78+G79+G80</f>
        <v>20</v>
      </c>
      <c r="H69" s="155">
        <f>+H70+H71+H72+H73+H78+H79+H80</f>
        <v>20</v>
      </c>
    </row>
    <row r="70" spans="2:8" x14ac:dyDescent="0.25">
      <c r="B70" s="55" t="s">
        <v>178</v>
      </c>
      <c r="C70" s="153">
        <v>1</v>
      </c>
      <c r="D70" s="153">
        <v>1</v>
      </c>
      <c r="E70" s="153">
        <v>1</v>
      </c>
      <c r="F70" s="153">
        <v>1</v>
      </c>
      <c r="G70" s="153">
        <v>1</v>
      </c>
      <c r="H70" s="153">
        <v>1</v>
      </c>
    </row>
    <row r="71" spans="2:8" x14ac:dyDescent="0.25">
      <c r="B71" s="55" t="s">
        <v>179</v>
      </c>
      <c r="C71" s="153">
        <v>11</v>
      </c>
      <c r="D71" s="153">
        <v>11</v>
      </c>
      <c r="E71" s="153">
        <v>11</v>
      </c>
      <c r="F71" s="153">
        <v>11</v>
      </c>
      <c r="G71" s="153">
        <v>11</v>
      </c>
      <c r="H71" s="153">
        <v>11</v>
      </c>
    </row>
    <row r="72" spans="2:8" x14ac:dyDescent="0.25">
      <c r="B72" s="55" t="s">
        <v>180</v>
      </c>
      <c r="C72" s="153">
        <v>1</v>
      </c>
      <c r="D72" s="153">
        <v>1</v>
      </c>
      <c r="E72" s="153">
        <v>1</v>
      </c>
      <c r="F72" s="153">
        <v>1</v>
      </c>
      <c r="G72" s="153">
        <v>1</v>
      </c>
      <c r="H72" s="153">
        <v>1</v>
      </c>
    </row>
    <row r="73" spans="2:8" x14ac:dyDescent="0.25">
      <c r="B73" s="55" t="s">
        <v>181</v>
      </c>
      <c r="C73" s="153">
        <f>+C74+C75+C76+C77</f>
        <v>4</v>
      </c>
      <c r="D73" s="153">
        <f>+D74+D75+D76+D77</f>
        <v>4</v>
      </c>
      <c r="E73" s="153">
        <f>+E74+E75+E76+E77</f>
        <v>4</v>
      </c>
      <c r="F73" s="153">
        <f>+F74+F75+F76+F77</f>
        <v>4</v>
      </c>
      <c r="G73" s="153">
        <f>+G74+G75+G76+G77</f>
        <v>4</v>
      </c>
      <c r="H73" s="153">
        <f>+H74+H75+H76+H77</f>
        <v>4</v>
      </c>
    </row>
    <row r="74" spans="2:8" x14ac:dyDescent="0.25">
      <c r="B74" s="55" t="s">
        <v>182</v>
      </c>
      <c r="C74" s="153">
        <v>1</v>
      </c>
      <c r="D74" s="153">
        <v>1</v>
      </c>
      <c r="E74" s="153">
        <v>1</v>
      </c>
      <c r="F74" s="153">
        <v>1</v>
      </c>
      <c r="G74" s="153">
        <v>1</v>
      </c>
      <c r="H74" s="153">
        <v>1</v>
      </c>
    </row>
    <row r="75" spans="2:8" x14ac:dyDescent="0.25">
      <c r="B75" s="55" t="s">
        <v>183</v>
      </c>
      <c r="C75" s="153">
        <v>1</v>
      </c>
      <c r="D75" s="153">
        <v>1</v>
      </c>
      <c r="E75" s="153">
        <v>1</v>
      </c>
      <c r="F75" s="153">
        <v>1</v>
      </c>
      <c r="G75" s="153">
        <v>1</v>
      </c>
      <c r="H75" s="153">
        <v>1</v>
      </c>
    </row>
    <row r="76" spans="2:8" x14ac:dyDescent="0.25">
      <c r="B76" s="55" t="s">
        <v>184</v>
      </c>
      <c r="C76" s="153">
        <v>1</v>
      </c>
      <c r="D76" s="153">
        <v>1</v>
      </c>
      <c r="E76" s="153">
        <v>1</v>
      </c>
      <c r="F76" s="153">
        <v>1</v>
      </c>
      <c r="G76" s="153">
        <v>1</v>
      </c>
      <c r="H76" s="153">
        <v>1</v>
      </c>
    </row>
    <row r="77" spans="2:8" x14ac:dyDescent="0.25">
      <c r="B77" s="55" t="s">
        <v>185</v>
      </c>
      <c r="C77" s="153">
        <v>1</v>
      </c>
      <c r="D77" s="153">
        <v>1</v>
      </c>
      <c r="E77" s="153">
        <v>1</v>
      </c>
      <c r="F77" s="153">
        <v>1</v>
      </c>
      <c r="G77" s="153">
        <v>1</v>
      </c>
      <c r="H77" s="153">
        <v>1</v>
      </c>
    </row>
    <row r="78" spans="2:8" x14ac:dyDescent="0.25">
      <c r="B78" s="55" t="s">
        <v>186</v>
      </c>
      <c r="C78" s="153">
        <v>1</v>
      </c>
      <c r="D78" s="153">
        <v>1</v>
      </c>
      <c r="E78" s="153">
        <v>1</v>
      </c>
      <c r="F78" s="153">
        <v>1</v>
      </c>
      <c r="G78" s="153">
        <v>1</v>
      </c>
      <c r="H78" s="153">
        <v>1</v>
      </c>
    </row>
    <row r="79" spans="2:8" x14ac:dyDescent="0.25">
      <c r="B79" s="55" t="s">
        <v>187</v>
      </c>
      <c r="C79" s="153">
        <v>1</v>
      </c>
      <c r="D79" s="153">
        <v>1</v>
      </c>
      <c r="E79" s="153">
        <v>1</v>
      </c>
      <c r="F79" s="153">
        <v>1</v>
      </c>
      <c r="G79" s="153">
        <v>1</v>
      </c>
      <c r="H79" s="153">
        <v>1</v>
      </c>
    </row>
    <row r="80" spans="2:8" ht="15.75" thickBot="1" x14ac:dyDescent="0.3">
      <c r="B80" s="48"/>
      <c r="C80" s="149">
        <v>1</v>
      </c>
      <c r="D80" s="149">
        <v>1</v>
      </c>
      <c r="E80" s="149">
        <v>1</v>
      </c>
      <c r="F80" s="149">
        <v>1</v>
      </c>
      <c r="G80" s="149">
        <v>1</v>
      </c>
      <c r="H80" s="149">
        <v>1</v>
      </c>
    </row>
    <row r="81" spans="2:8" ht="16.5" thickBot="1" x14ac:dyDescent="0.3">
      <c r="B81" s="57" t="s">
        <v>188</v>
      </c>
      <c r="C81" s="159">
        <f>+C43+C55+C62</f>
        <v>1656</v>
      </c>
      <c r="D81" s="159">
        <f>+D43+D55+D62</f>
        <v>1656</v>
      </c>
      <c r="E81" s="159">
        <f>+E43+E55+E62</f>
        <v>1656</v>
      </c>
      <c r="F81" s="159">
        <f>+F43+F55+F62</f>
        <v>1656</v>
      </c>
      <c r="G81" s="159">
        <f>+G43+G55+G62</f>
        <v>1656</v>
      </c>
      <c r="H81" s="159">
        <f>+H43+H55+H62</f>
        <v>1656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9"/>
  <sheetViews>
    <sheetView tabSelected="1" topLeftCell="A173" workbookViewId="0">
      <selection sqref="A1:F1"/>
    </sheetView>
  </sheetViews>
  <sheetFormatPr baseColWidth="10" defaultRowHeight="15" x14ac:dyDescent="0.25"/>
  <cols>
    <col min="1" max="1" width="31.28515625" style="77" bestFit="1" customWidth="1"/>
    <col min="2" max="2" width="12" style="77" bestFit="1" customWidth="1"/>
    <col min="3" max="3" width="11.5703125" style="77" bestFit="1" customWidth="1"/>
    <col min="4" max="4" width="19.5703125" style="77" bestFit="1" customWidth="1"/>
    <col min="5" max="5" width="14" style="77" bestFit="1" customWidth="1"/>
    <col min="6" max="6" width="12.85546875" style="77" bestFit="1" customWidth="1"/>
    <col min="7" max="7" width="12.42578125" style="77" bestFit="1" customWidth="1"/>
    <col min="8" max="8" width="16.42578125" style="77" bestFit="1" customWidth="1"/>
    <col min="9" max="16384" width="11.42578125" style="77"/>
  </cols>
  <sheetData>
    <row r="1" spans="1:8" ht="20.25" x14ac:dyDescent="0.3">
      <c r="A1" s="173" t="s">
        <v>207</v>
      </c>
      <c r="B1" s="173"/>
      <c r="C1" s="173"/>
      <c r="D1" s="173"/>
      <c r="E1" s="173"/>
      <c r="F1" s="173"/>
      <c r="G1" s="76"/>
    </row>
    <row r="2" spans="1:8" ht="15.75" thickBot="1" x14ac:dyDescent="0.3">
      <c r="A2" s="76" t="s">
        <v>229</v>
      </c>
      <c r="B2" s="76"/>
      <c r="C2" s="76"/>
      <c r="D2" s="76"/>
      <c r="E2" s="76"/>
      <c r="F2" s="76"/>
      <c r="G2" s="76"/>
    </row>
    <row r="3" spans="1:8" x14ac:dyDescent="0.25">
      <c r="A3" s="78" t="s">
        <v>208</v>
      </c>
      <c r="B3" s="94">
        <v>120000</v>
      </c>
      <c r="C3" s="79"/>
      <c r="D3" s="76"/>
      <c r="E3" s="76"/>
      <c r="F3" s="76"/>
      <c r="G3" s="76"/>
    </row>
    <row r="4" spans="1:8" ht="15.75" thickBot="1" x14ac:dyDescent="0.3">
      <c r="A4" s="80" t="s">
        <v>209</v>
      </c>
      <c r="B4" s="97">
        <v>0.02</v>
      </c>
      <c r="C4" s="81"/>
      <c r="D4" s="76" t="s">
        <v>210</v>
      </c>
      <c r="E4" s="76"/>
      <c r="F4" s="76"/>
      <c r="G4" s="76"/>
    </row>
    <row r="5" spans="1:8" x14ac:dyDescent="0.25">
      <c r="A5" s="80" t="s">
        <v>211</v>
      </c>
      <c r="B5" s="96">
        <v>30</v>
      </c>
      <c r="C5" s="83"/>
      <c r="D5" s="84" t="s">
        <v>212</v>
      </c>
      <c r="E5" s="103">
        <f>B7*B3</f>
        <v>360</v>
      </c>
      <c r="F5" s="76"/>
      <c r="G5" s="76"/>
    </row>
    <row r="6" spans="1:8" x14ac:dyDescent="0.25">
      <c r="A6" s="80" t="s">
        <v>213</v>
      </c>
      <c r="B6" s="96">
        <v>12</v>
      </c>
      <c r="C6" s="83"/>
      <c r="D6" s="85" t="s">
        <v>214</v>
      </c>
      <c r="E6" s="104">
        <f>B8*B3</f>
        <v>600</v>
      </c>
      <c r="F6" s="76"/>
      <c r="G6" s="76"/>
    </row>
    <row r="7" spans="1:8" x14ac:dyDescent="0.25">
      <c r="A7" s="80" t="s">
        <v>212</v>
      </c>
      <c r="B7" s="97">
        <v>3.0000000000000001E-3</v>
      </c>
      <c r="C7" s="86"/>
      <c r="D7" s="85" t="s">
        <v>215</v>
      </c>
      <c r="E7" s="102">
        <f>B3-E5-E6-B9-B10</f>
        <v>119040</v>
      </c>
      <c r="F7" s="76"/>
      <c r="G7" s="76"/>
    </row>
    <row r="8" spans="1:8" ht="15.75" thickBot="1" x14ac:dyDescent="0.3">
      <c r="A8" s="80" t="s">
        <v>214</v>
      </c>
      <c r="B8" s="97">
        <v>5.0000000000000001E-3</v>
      </c>
      <c r="C8" s="86"/>
      <c r="D8" s="87" t="s">
        <v>216</v>
      </c>
      <c r="E8" s="88">
        <f>EFFECT(RATE(B5*B6,PMT(B4/B6,B5*B6,B3,,B12),E7,,B12,0.1)*B6,B6)</f>
        <v>2.0790175919613407E-2</v>
      </c>
      <c r="F8" s="76"/>
      <c r="G8" s="76"/>
    </row>
    <row r="9" spans="1:8" x14ac:dyDescent="0.25">
      <c r="A9" s="80" t="s">
        <v>217</v>
      </c>
      <c r="B9" s="96"/>
      <c r="C9" s="83"/>
      <c r="D9" s="76"/>
      <c r="E9" s="76"/>
      <c r="F9" s="89"/>
      <c r="G9" s="76"/>
    </row>
    <row r="10" spans="1:8" x14ac:dyDescent="0.25">
      <c r="A10" s="80" t="s">
        <v>218</v>
      </c>
      <c r="B10" s="96"/>
      <c r="C10" s="83"/>
      <c r="D10" s="76"/>
      <c r="E10" s="76"/>
      <c r="F10" s="76"/>
      <c r="G10" s="76"/>
    </row>
    <row r="11" spans="1:8" ht="18.75" x14ac:dyDescent="0.3">
      <c r="A11" s="80" t="s">
        <v>219</v>
      </c>
      <c r="B11" s="95">
        <v>0.01</v>
      </c>
      <c r="C11" s="81"/>
      <c r="D11" s="76"/>
      <c r="E11" s="79"/>
      <c r="F11" s="90"/>
      <c r="G11" s="76"/>
    </row>
    <row r="12" spans="1:8" ht="15.75" thickBot="1" x14ac:dyDescent="0.3">
      <c r="A12" s="91" t="s">
        <v>220</v>
      </c>
      <c r="B12" s="98">
        <v>0</v>
      </c>
      <c r="C12" s="83"/>
      <c r="D12" s="76"/>
      <c r="E12" s="76"/>
      <c r="F12" s="76"/>
      <c r="G12" s="76"/>
    </row>
    <row r="13" spans="1:8" x14ac:dyDescent="0.25">
      <c r="A13" s="92"/>
      <c r="B13" s="82"/>
      <c r="C13" s="83"/>
      <c r="D13" s="76"/>
      <c r="E13" s="76"/>
      <c r="F13" s="76"/>
      <c r="G13" s="76"/>
    </row>
    <row r="14" spans="1:8" x14ac:dyDescent="0.25">
      <c r="A14" s="76" t="s">
        <v>210</v>
      </c>
      <c r="B14" s="76"/>
      <c r="C14" s="76"/>
      <c r="D14" s="76"/>
      <c r="E14" s="76"/>
      <c r="F14" s="76"/>
      <c r="G14" s="76"/>
    </row>
    <row r="16" spans="1:8" ht="38.25" x14ac:dyDescent="0.25">
      <c r="A16" s="171" t="s">
        <v>221</v>
      </c>
      <c r="B16" s="172" t="s">
        <v>222</v>
      </c>
      <c r="C16" s="172" t="s">
        <v>223</v>
      </c>
      <c r="D16" s="172" t="s">
        <v>224</v>
      </c>
      <c r="E16" s="172" t="s">
        <v>225</v>
      </c>
      <c r="F16" s="172" t="s">
        <v>226</v>
      </c>
      <c r="G16" s="172" t="s">
        <v>227</v>
      </c>
      <c r="H16" s="172" t="s">
        <v>228</v>
      </c>
    </row>
    <row r="17" spans="1:8" x14ac:dyDescent="0.25">
      <c r="A17" s="101">
        <v>0</v>
      </c>
      <c r="B17" s="99"/>
      <c r="C17" s="99"/>
      <c r="D17" s="99"/>
      <c r="E17" s="99"/>
      <c r="F17" s="100">
        <f>+B3</f>
        <v>120000</v>
      </c>
      <c r="G17" s="100"/>
      <c r="H17" s="100"/>
    </row>
    <row r="18" spans="1:8" x14ac:dyDescent="0.25">
      <c r="A18" s="105">
        <f t="shared" ref="A18:A56" si="0">IF(A17&lt;$B$5*$B$6,A17+1,"")</f>
        <v>1</v>
      </c>
      <c r="B18" s="106">
        <f t="shared" ref="B18:B56" si="1">IF(A18="","",-PMT($B$4/$B$6,$B$5*$B$6,$B$3,,$B$12))</f>
        <v>443.54336722658462</v>
      </c>
      <c r="C18" s="107">
        <f t="shared" ref="C18:C56" si="2">IF(A18="","",$B$4/$B$6*F17)</f>
        <v>200</v>
      </c>
      <c r="D18" s="106">
        <f t="shared" ref="D18:D56" si="3">IF(A18="","",B18-C18)</f>
        <v>243.54336722658462</v>
      </c>
      <c r="E18" s="106">
        <f t="shared" ref="E18:E56" si="4">IF(A18="","",D18+E17)</f>
        <v>243.54336722658462</v>
      </c>
      <c r="F18" s="106">
        <f t="shared" ref="F18:F56" si="5">IF(A18="","",$F$17-E18)</f>
        <v>119756.45663277342</v>
      </c>
      <c r="G18" s="106">
        <f>IF(A18="","",$B$11*F18)</f>
        <v>1197.5645663277342</v>
      </c>
      <c r="H18" s="106">
        <f>IF(A18="","",F18+G18)</f>
        <v>120954.02119910116</v>
      </c>
    </row>
    <row r="19" spans="1:8" x14ac:dyDescent="0.25">
      <c r="A19" s="105">
        <f t="shared" si="0"/>
        <v>2</v>
      </c>
      <c r="B19" s="106">
        <f t="shared" si="1"/>
        <v>443.54336722658462</v>
      </c>
      <c r="C19" s="107">
        <f t="shared" si="2"/>
        <v>199.59409438795572</v>
      </c>
      <c r="D19" s="106">
        <f t="shared" si="3"/>
        <v>243.9492728386289</v>
      </c>
      <c r="E19" s="106">
        <f t="shared" si="4"/>
        <v>487.49264006521355</v>
      </c>
      <c r="F19" s="106">
        <f t="shared" si="5"/>
        <v>119512.50735993478</v>
      </c>
      <c r="G19" s="106">
        <f t="shared" ref="G19:G82" si="6">IF(A19="","",$B$11*F19)</f>
        <v>1195.1250735993478</v>
      </c>
      <c r="H19" s="106">
        <f t="shared" ref="H19:H82" si="7">IF(A19="","",F19+G19)</f>
        <v>120707.63243353413</v>
      </c>
    </row>
    <row r="20" spans="1:8" x14ac:dyDescent="0.25">
      <c r="A20" s="105">
        <f t="shared" si="0"/>
        <v>3</v>
      </c>
      <c r="B20" s="106">
        <f t="shared" si="1"/>
        <v>443.54336722658462</v>
      </c>
      <c r="C20" s="107">
        <f t="shared" si="2"/>
        <v>199.18751226655797</v>
      </c>
      <c r="D20" s="106">
        <f t="shared" si="3"/>
        <v>244.35585496002665</v>
      </c>
      <c r="E20" s="106">
        <f t="shared" si="4"/>
        <v>731.84849502524025</v>
      </c>
      <c r="F20" s="106">
        <f t="shared" si="5"/>
        <v>119268.15150497475</v>
      </c>
      <c r="G20" s="106">
        <f t="shared" si="6"/>
        <v>1192.6815150497475</v>
      </c>
      <c r="H20" s="106">
        <f t="shared" si="7"/>
        <v>120460.8330200245</v>
      </c>
    </row>
    <row r="21" spans="1:8" x14ac:dyDescent="0.25">
      <c r="A21" s="105">
        <f t="shared" si="0"/>
        <v>4</v>
      </c>
      <c r="B21" s="106">
        <f t="shared" si="1"/>
        <v>443.54336722658462</v>
      </c>
      <c r="C21" s="107">
        <f t="shared" si="2"/>
        <v>198.78025250829128</v>
      </c>
      <c r="D21" s="106">
        <f t="shared" si="3"/>
        <v>244.76311471829334</v>
      </c>
      <c r="E21" s="106">
        <f t="shared" si="4"/>
        <v>976.61160974353356</v>
      </c>
      <c r="F21" s="106">
        <f t="shared" si="5"/>
        <v>119023.38839025647</v>
      </c>
      <c r="G21" s="106">
        <f t="shared" si="6"/>
        <v>1190.2338839025647</v>
      </c>
      <c r="H21" s="106">
        <f t="shared" si="7"/>
        <v>120213.62227415903</v>
      </c>
    </row>
    <row r="22" spans="1:8" x14ac:dyDescent="0.25">
      <c r="A22" s="105">
        <f t="shared" si="0"/>
        <v>5</v>
      </c>
      <c r="B22" s="106">
        <f t="shared" si="1"/>
        <v>443.54336722658462</v>
      </c>
      <c r="C22" s="107">
        <f t="shared" si="2"/>
        <v>198.37231398376079</v>
      </c>
      <c r="D22" s="106">
        <f t="shared" si="3"/>
        <v>245.17105324282383</v>
      </c>
      <c r="E22" s="106">
        <f t="shared" si="4"/>
        <v>1221.7826629863573</v>
      </c>
      <c r="F22" s="106">
        <f t="shared" si="5"/>
        <v>118778.21733701364</v>
      </c>
      <c r="G22" s="106">
        <f t="shared" si="6"/>
        <v>1187.7821733701364</v>
      </c>
      <c r="H22" s="106">
        <f t="shared" si="7"/>
        <v>119965.99951038379</v>
      </c>
    </row>
    <row r="23" spans="1:8" x14ac:dyDescent="0.25">
      <c r="A23" s="105">
        <f t="shared" si="0"/>
        <v>6</v>
      </c>
      <c r="B23" s="106">
        <f t="shared" si="1"/>
        <v>443.54336722658462</v>
      </c>
      <c r="C23" s="107">
        <f t="shared" si="2"/>
        <v>197.96369556168943</v>
      </c>
      <c r="D23" s="106">
        <f t="shared" si="3"/>
        <v>245.57967166489519</v>
      </c>
      <c r="E23" s="106">
        <f t="shared" si="4"/>
        <v>1467.3623346512525</v>
      </c>
      <c r="F23" s="106">
        <f t="shared" si="5"/>
        <v>118532.63766534875</v>
      </c>
      <c r="G23" s="106">
        <f t="shared" si="6"/>
        <v>1185.3263766534876</v>
      </c>
      <c r="H23" s="106">
        <f t="shared" si="7"/>
        <v>119717.96404200225</v>
      </c>
    </row>
    <row r="24" spans="1:8" x14ac:dyDescent="0.25">
      <c r="A24" s="105">
        <f t="shared" si="0"/>
        <v>7</v>
      </c>
      <c r="B24" s="106">
        <f t="shared" si="1"/>
        <v>443.54336722658462</v>
      </c>
      <c r="C24" s="107">
        <f t="shared" si="2"/>
        <v>197.5543961089146</v>
      </c>
      <c r="D24" s="106">
        <f t="shared" si="3"/>
        <v>245.98897111767002</v>
      </c>
      <c r="E24" s="106">
        <f t="shared" si="4"/>
        <v>1713.3513057689224</v>
      </c>
      <c r="F24" s="106">
        <f t="shared" si="5"/>
        <v>118286.64869423107</v>
      </c>
      <c r="G24" s="106">
        <f t="shared" si="6"/>
        <v>1182.8664869423108</v>
      </c>
      <c r="H24" s="106">
        <f t="shared" si="7"/>
        <v>119469.51518117338</v>
      </c>
    </row>
    <row r="25" spans="1:8" x14ac:dyDescent="0.25">
      <c r="A25" s="105">
        <f t="shared" si="0"/>
        <v>8</v>
      </c>
      <c r="B25" s="106">
        <f t="shared" si="1"/>
        <v>443.54336722658462</v>
      </c>
      <c r="C25" s="107">
        <f t="shared" si="2"/>
        <v>197.14441449038515</v>
      </c>
      <c r="D25" s="106">
        <f t="shared" si="3"/>
        <v>246.39895273619948</v>
      </c>
      <c r="E25" s="106">
        <f t="shared" si="4"/>
        <v>1959.750258505122</v>
      </c>
      <c r="F25" s="106">
        <f t="shared" si="5"/>
        <v>118040.24974149487</v>
      </c>
      <c r="G25" s="106">
        <f t="shared" si="6"/>
        <v>1180.4024974149488</v>
      </c>
      <c r="H25" s="106">
        <f t="shared" si="7"/>
        <v>119220.65223890982</v>
      </c>
    </row>
    <row r="26" spans="1:8" x14ac:dyDescent="0.25">
      <c r="A26" s="105">
        <f t="shared" si="0"/>
        <v>9</v>
      </c>
      <c r="B26" s="106">
        <f t="shared" si="1"/>
        <v>443.54336722658462</v>
      </c>
      <c r="C26" s="107">
        <f t="shared" si="2"/>
        <v>196.73374956915814</v>
      </c>
      <c r="D26" s="106">
        <f t="shared" si="3"/>
        <v>246.80961765742649</v>
      </c>
      <c r="E26" s="106">
        <f t="shared" si="4"/>
        <v>2206.5598761625483</v>
      </c>
      <c r="F26" s="106">
        <f t="shared" si="5"/>
        <v>117793.44012383746</v>
      </c>
      <c r="G26" s="106">
        <f t="shared" si="6"/>
        <v>1177.9344012383747</v>
      </c>
      <c r="H26" s="106">
        <f t="shared" si="7"/>
        <v>118971.37452507584</v>
      </c>
    </row>
    <row r="27" spans="1:8" x14ac:dyDescent="0.25">
      <c r="A27" s="105">
        <f t="shared" si="0"/>
        <v>10</v>
      </c>
      <c r="B27" s="106">
        <f t="shared" si="1"/>
        <v>443.54336722658462</v>
      </c>
      <c r="C27" s="107">
        <f t="shared" si="2"/>
        <v>196.32240020639577</v>
      </c>
      <c r="D27" s="106">
        <f t="shared" si="3"/>
        <v>247.22096702018885</v>
      </c>
      <c r="E27" s="106">
        <f t="shared" si="4"/>
        <v>2453.780843182737</v>
      </c>
      <c r="F27" s="106">
        <f t="shared" si="5"/>
        <v>117546.21915681726</v>
      </c>
      <c r="G27" s="106">
        <f t="shared" si="6"/>
        <v>1175.4621915681726</v>
      </c>
      <c r="H27" s="106">
        <f t="shared" si="7"/>
        <v>118721.68134838543</v>
      </c>
    </row>
    <row r="28" spans="1:8" x14ac:dyDescent="0.25">
      <c r="A28" s="105">
        <f t="shared" si="0"/>
        <v>11</v>
      </c>
      <c r="B28" s="106">
        <f t="shared" si="1"/>
        <v>443.54336722658462</v>
      </c>
      <c r="C28" s="107">
        <f t="shared" si="2"/>
        <v>195.9103652613621</v>
      </c>
      <c r="D28" s="106">
        <f t="shared" si="3"/>
        <v>247.63300196522252</v>
      </c>
      <c r="E28" s="106">
        <f t="shared" si="4"/>
        <v>2701.4138451479594</v>
      </c>
      <c r="F28" s="106">
        <f t="shared" si="5"/>
        <v>117298.58615485203</v>
      </c>
      <c r="G28" s="106">
        <f t="shared" si="6"/>
        <v>1172.9858615485205</v>
      </c>
      <c r="H28" s="106">
        <f t="shared" si="7"/>
        <v>118471.57201640055</v>
      </c>
    </row>
    <row r="29" spans="1:8" x14ac:dyDescent="0.25">
      <c r="A29" s="105">
        <f t="shared" si="0"/>
        <v>12</v>
      </c>
      <c r="B29" s="106">
        <f t="shared" si="1"/>
        <v>443.54336722658462</v>
      </c>
      <c r="C29" s="107">
        <f t="shared" si="2"/>
        <v>195.49764359142006</v>
      </c>
      <c r="D29" s="106">
        <f t="shared" si="3"/>
        <v>248.04572363516456</v>
      </c>
      <c r="E29" s="106">
        <f t="shared" si="4"/>
        <v>2949.4595687831238</v>
      </c>
      <c r="F29" s="106">
        <f t="shared" si="5"/>
        <v>117050.54043121688</v>
      </c>
      <c r="G29" s="106">
        <f t="shared" si="6"/>
        <v>1170.5054043121688</v>
      </c>
      <c r="H29" s="106">
        <f t="shared" si="7"/>
        <v>118221.04583552905</v>
      </c>
    </row>
    <row r="30" spans="1:8" x14ac:dyDescent="0.25">
      <c r="A30" s="105">
        <f t="shared" si="0"/>
        <v>13</v>
      </c>
      <c r="B30" s="106">
        <f t="shared" si="1"/>
        <v>443.54336722658462</v>
      </c>
      <c r="C30" s="107">
        <f t="shared" si="2"/>
        <v>195.08423405202814</v>
      </c>
      <c r="D30" s="106">
        <f t="shared" si="3"/>
        <v>248.45913317455648</v>
      </c>
      <c r="E30" s="106">
        <f t="shared" si="4"/>
        <v>3197.9187019576802</v>
      </c>
      <c r="F30" s="106">
        <f t="shared" si="5"/>
        <v>116802.08129804232</v>
      </c>
      <c r="G30" s="106">
        <f t="shared" si="6"/>
        <v>1168.0208129804232</v>
      </c>
      <c r="H30" s="106">
        <f t="shared" si="7"/>
        <v>117970.10211102274</v>
      </c>
    </row>
    <row r="31" spans="1:8" x14ac:dyDescent="0.25">
      <c r="A31" s="105">
        <f t="shared" si="0"/>
        <v>14</v>
      </c>
      <c r="B31" s="106">
        <f t="shared" si="1"/>
        <v>443.54336722658462</v>
      </c>
      <c r="C31" s="107">
        <f t="shared" si="2"/>
        <v>194.6701354967372</v>
      </c>
      <c r="D31" s="106">
        <f t="shared" si="3"/>
        <v>248.87323172984742</v>
      </c>
      <c r="E31" s="106">
        <f t="shared" si="4"/>
        <v>3446.7919336875275</v>
      </c>
      <c r="F31" s="106">
        <f t="shared" si="5"/>
        <v>116553.20806631248</v>
      </c>
      <c r="G31" s="106">
        <f t="shared" si="6"/>
        <v>1165.5320806631248</v>
      </c>
      <c r="H31" s="106">
        <f t="shared" si="7"/>
        <v>117718.7401469756</v>
      </c>
    </row>
    <row r="32" spans="1:8" x14ac:dyDescent="0.25">
      <c r="A32" s="105">
        <f t="shared" si="0"/>
        <v>15</v>
      </c>
      <c r="B32" s="106">
        <f t="shared" si="1"/>
        <v>443.54336722658462</v>
      </c>
      <c r="C32" s="107">
        <f t="shared" si="2"/>
        <v>194.25534677718747</v>
      </c>
      <c r="D32" s="106">
        <f t="shared" si="3"/>
        <v>249.28802044939715</v>
      </c>
      <c r="E32" s="106">
        <f t="shared" si="4"/>
        <v>3696.0799541369247</v>
      </c>
      <c r="F32" s="106">
        <f t="shared" si="5"/>
        <v>116303.92004586308</v>
      </c>
      <c r="G32" s="106">
        <f t="shared" si="6"/>
        <v>1163.0392004586308</v>
      </c>
      <c r="H32" s="106">
        <f t="shared" si="7"/>
        <v>117466.95924632171</v>
      </c>
    </row>
    <row r="33" spans="1:8" x14ac:dyDescent="0.25">
      <c r="A33" s="105">
        <f t="shared" si="0"/>
        <v>16</v>
      </c>
      <c r="B33" s="106">
        <f t="shared" si="1"/>
        <v>443.54336722658462</v>
      </c>
      <c r="C33" s="107">
        <f t="shared" si="2"/>
        <v>193.83986674310515</v>
      </c>
      <c r="D33" s="106">
        <f t="shared" si="3"/>
        <v>249.70350048347947</v>
      </c>
      <c r="E33" s="106">
        <f t="shared" si="4"/>
        <v>3945.783454620404</v>
      </c>
      <c r="F33" s="106">
        <f t="shared" si="5"/>
        <v>116054.21654537959</v>
      </c>
      <c r="G33" s="106">
        <f t="shared" si="6"/>
        <v>1160.5421654537959</v>
      </c>
      <c r="H33" s="106">
        <f t="shared" si="7"/>
        <v>117214.75871083338</v>
      </c>
    </row>
    <row r="34" spans="1:8" x14ac:dyDescent="0.25">
      <c r="A34" s="105">
        <f t="shared" si="0"/>
        <v>17</v>
      </c>
      <c r="B34" s="106">
        <f t="shared" si="1"/>
        <v>443.54336722658462</v>
      </c>
      <c r="C34" s="107">
        <f t="shared" si="2"/>
        <v>193.42369424229932</v>
      </c>
      <c r="D34" s="106">
        <f t="shared" si="3"/>
        <v>250.1196729842853</v>
      </c>
      <c r="E34" s="106">
        <f t="shared" si="4"/>
        <v>4195.903127604689</v>
      </c>
      <c r="F34" s="106">
        <f t="shared" si="5"/>
        <v>115804.09687239531</v>
      </c>
      <c r="G34" s="106">
        <f t="shared" si="6"/>
        <v>1158.0409687239533</v>
      </c>
      <c r="H34" s="106">
        <f t="shared" si="7"/>
        <v>116962.13784111927</v>
      </c>
    </row>
    <row r="35" spans="1:8" x14ac:dyDescent="0.25">
      <c r="A35" s="105">
        <f t="shared" si="0"/>
        <v>18</v>
      </c>
      <c r="B35" s="106">
        <f t="shared" si="1"/>
        <v>443.54336722658462</v>
      </c>
      <c r="C35" s="107">
        <f t="shared" si="2"/>
        <v>193.00682812065887</v>
      </c>
      <c r="D35" s="106">
        <f t="shared" si="3"/>
        <v>250.53653910592575</v>
      </c>
      <c r="E35" s="106">
        <f t="shared" si="4"/>
        <v>4446.4396667106148</v>
      </c>
      <c r="F35" s="106">
        <f t="shared" si="5"/>
        <v>115553.56033328938</v>
      </c>
      <c r="G35" s="106">
        <f t="shared" si="6"/>
        <v>1155.5356033328937</v>
      </c>
      <c r="H35" s="106">
        <f t="shared" si="7"/>
        <v>116709.09593662228</v>
      </c>
    </row>
    <row r="36" spans="1:8" x14ac:dyDescent="0.25">
      <c r="A36" s="105">
        <f t="shared" si="0"/>
        <v>19</v>
      </c>
      <c r="B36" s="106">
        <f t="shared" si="1"/>
        <v>443.54336722658462</v>
      </c>
      <c r="C36" s="107">
        <f t="shared" si="2"/>
        <v>192.58926722214898</v>
      </c>
      <c r="D36" s="106">
        <f t="shared" si="3"/>
        <v>250.95410000443565</v>
      </c>
      <c r="E36" s="106">
        <f t="shared" si="4"/>
        <v>4697.3937667150503</v>
      </c>
      <c r="F36" s="106">
        <f t="shared" si="5"/>
        <v>115302.60623328495</v>
      </c>
      <c r="G36" s="106">
        <f t="shared" si="6"/>
        <v>1153.0260623328495</v>
      </c>
      <c r="H36" s="106">
        <f t="shared" si="7"/>
        <v>116455.6322956178</v>
      </c>
    </row>
    <row r="37" spans="1:8" x14ac:dyDescent="0.25">
      <c r="A37" s="105">
        <f t="shared" si="0"/>
        <v>20</v>
      </c>
      <c r="B37" s="106">
        <f t="shared" si="1"/>
        <v>443.54336722658462</v>
      </c>
      <c r="C37" s="107">
        <f t="shared" si="2"/>
        <v>192.17101038880827</v>
      </c>
      <c r="D37" s="106">
        <f t="shared" si="3"/>
        <v>251.37235683777635</v>
      </c>
      <c r="E37" s="106">
        <f t="shared" si="4"/>
        <v>4948.7661235528267</v>
      </c>
      <c r="F37" s="106">
        <f t="shared" si="5"/>
        <v>115051.23387644718</v>
      </c>
      <c r="G37" s="106">
        <f t="shared" si="6"/>
        <v>1150.5123387644719</v>
      </c>
      <c r="H37" s="106">
        <f t="shared" si="7"/>
        <v>116201.74621521165</v>
      </c>
    </row>
    <row r="38" spans="1:8" x14ac:dyDescent="0.25">
      <c r="A38" s="105">
        <f t="shared" si="0"/>
        <v>21</v>
      </c>
      <c r="B38" s="106">
        <f t="shared" si="1"/>
        <v>443.54336722658462</v>
      </c>
      <c r="C38" s="107">
        <f t="shared" si="2"/>
        <v>191.75205646074531</v>
      </c>
      <c r="D38" s="106">
        <f t="shared" si="3"/>
        <v>251.79131076583931</v>
      </c>
      <c r="E38" s="106">
        <f t="shared" si="4"/>
        <v>5200.5574343186663</v>
      </c>
      <c r="F38" s="106">
        <f t="shared" si="5"/>
        <v>114799.44256568134</v>
      </c>
      <c r="G38" s="106">
        <f>IF(A38="","",$B$11*F38)</f>
        <v>1147.9944256568135</v>
      </c>
      <c r="H38" s="106">
        <f t="shared" si="7"/>
        <v>115947.43699133815</v>
      </c>
    </row>
    <row r="39" spans="1:8" x14ac:dyDescent="0.25">
      <c r="A39" s="105">
        <f t="shared" si="0"/>
        <v>22</v>
      </c>
      <c r="B39" s="106">
        <f t="shared" si="1"/>
        <v>443.54336722658462</v>
      </c>
      <c r="C39" s="107">
        <f t="shared" si="2"/>
        <v>191.33240427613558</v>
      </c>
      <c r="D39" s="106">
        <f t="shared" si="3"/>
        <v>252.21096295044904</v>
      </c>
      <c r="E39" s="106">
        <f t="shared" si="4"/>
        <v>5452.7683972691157</v>
      </c>
      <c r="F39" s="106">
        <f t="shared" si="5"/>
        <v>114547.23160273088</v>
      </c>
      <c r="G39" s="106">
        <f t="shared" si="6"/>
        <v>1145.4723160273088</v>
      </c>
      <c r="H39" s="106">
        <f t="shared" si="7"/>
        <v>115692.7039187582</v>
      </c>
    </row>
    <row r="40" spans="1:8" x14ac:dyDescent="0.25">
      <c r="A40" s="105">
        <f t="shared" si="0"/>
        <v>23</v>
      </c>
      <c r="B40" s="106">
        <f t="shared" si="1"/>
        <v>443.54336722658462</v>
      </c>
      <c r="C40" s="107">
        <f t="shared" si="2"/>
        <v>190.91205267121816</v>
      </c>
      <c r="D40" s="106">
        <f t="shared" si="3"/>
        <v>252.63131455536646</v>
      </c>
      <c r="E40" s="106">
        <f t="shared" si="4"/>
        <v>5705.3997118244824</v>
      </c>
      <c r="F40" s="106">
        <f t="shared" si="5"/>
        <v>114294.60028817551</v>
      </c>
      <c r="G40" s="106">
        <f t="shared" si="6"/>
        <v>1142.9460028817552</v>
      </c>
      <c r="H40" s="106">
        <f t="shared" si="7"/>
        <v>115437.54629105727</v>
      </c>
    </row>
    <row r="41" spans="1:8" x14ac:dyDescent="0.25">
      <c r="A41" s="105">
        <f t="shared" si="0"/>
        <v>24</v>
      </c>
      <c r="B41" s="106">
        <f t="shared" si="1"/>
        <v>443.54336722658462</v>
      </c>
      <c r="C41" s="107">
        <f t="shared" si="2"/>
        <v>190.49100048029254</v>
      </c>
      <c r="D41" s="106">
        <f t="shared" si="3"/>
        <v>253.05236674629208</v>
      </c>
      <c r="E41" s="106">
        <f t="shared" si="4"/>
        <v>5958.4520785707746</v>
      </c>
      <c r="F41" s="106">
        <f t="shared" si="5"/>
        <v>114041.54792142923</v>
      </c>
      <c r="G41" s="106">
        <f t="shared" si="6"/>
        <v>1140.4154792142924</v>
      </c>
      <c r="H41" s="106">
        <f t="shared" si="7"/>
        <v>115181.96340064352</v>
      </c>
    </row>
    <row r="42" spans="1:8" x14ac:dyDescent="0.25">
      <c r="A42" s="105">
        <f t="shared" si="0"/>
        <v>25</v>
      </c>
      <c r="B42" s="106">
        <f t="shared" si="1"/>
        <v>443.54336722658462</v>
      </c>
      <c r="C42" s="107">
        <f t="shared" si="2"/>
        <v>190.06924653571539</v>
      </c>
      <c r="D42" s="106">
        <f t="shared" si="3"/>
        <v>253.47412069086923</v>
      </c>
      <c r="E42" s="106">
        <f t="shared" si="4"/>
        <v>6211.9261992616439</v>
      </c>
      <c r="F42" s="106">
        <f t="shared" si="5"/>
        <v>113788.07380073836</v>
      </c>
      <c r="G42" s="106">
        <f t="shared" si="6"/>
        <v>1137.8807380073836</v>
      </c>
      <c r="H42" s="106">
        <f t="shared" si="7"/>
        <v>114925.95453874575</v>
      </c>
    </row>
    <row r="43" spans="1:8" x14ac:dyDescent="0.25">
      <c r="A43" s="105">
        <f t="shared" si="0"/>
        <v>26</v>
      </c>
      <c r="B43" s="106">
        <f t="shared" si="1"/>
        <v>443.54336722658462</v>
      </c>
      <c r="C43" s="107">
        <f t="shared" si="2"/>
        <v>189.64678966789728</v>
      </c>
      <c r="D43" s="106">
        <f t="shared" si="3"/>
        <v>253.89657755868734</v>
      </c>
      <c r="E43" s="106">
        <f t="shared" si="4"/>
        <v>6465.8227768203315</v>
      </c>
      <c r="F43" s="106">
        <f t="shared" si="5"/>
        <v>113534.17722317966</v>
      </c>
      <c r="G43" s="106">
        <f t="shared" si="6"/>
        <v>1135.3417722317968</v>
      </c>
      <c r="H43" s="106">
        <f t="shared" si="7"/>
        <v>114669.51899541146</v>
      </c>
    </row>
    <row r="44" spans="1:8" x14ac:dyDescent="0.25">
      <c r="A44" s="105">
        <f t="shared" si="0"/>
        <v>27</v>
      </c>
      <c r="B44" s="106">
        <f t="shared" si="1"/>
        <v>443.54336722658462</v>
      </c>
      <c r="C44" s="107">
        <f t="shared" si="2"/>
        <v>189.22362870529946</v>
      </c>
      <c r="D44" s="106">
        <f t="shared" si="3"/>
        <v>254.31973852128516</v>
      </c>
      <c r="E44" s="106">
        <f t="shared" si="4"/>
        <v>6720.1425153416167</v>
      </c>
      <c r="F44" s="106">
        <f t="shared" si="5"/>
        <v>113279.85748465838</v>
      </c>
      <c r="G44" s="106">
        <f t="shared" si="6"/>
        <v>1132.7985748465837</v>
      </c>
      <c r="H44" s="106">
        <f t="shared" si="7"/>
        <v>114412.65605950497</v>
      </c>
    </row>
    <row r="45" spans="1:8" x14ac:dyDescent="0.25">
      <c r="A45" s="105">
        <f t="shared" si="0"/>
        <v>28</v>
      </c>
      <c r="B45" s="106">
        <f t="shared" si="1"/>
        <v>443.54336722658462</v>
      </c>
      <c r="C45" s="107">
        <f t="shared" si="2"/>
        <v>188.79976247443065</v>
      </c>
      <c r="D45" s="106">
        <f t="shared" si="3"/>
        <v>254.74360475215397</v>
      </c>
      <c r="E45" s="106">
        <f t="shared" si="4"/>
        <v>6974.8861200937708</v>
      </c>
      <c r="F45" s="106">
        <f t="shared" si="5"/>
        <v>113025.11387990623</v>
      </c>
      <c r="G45" s="106">
        <f t="shared" si="6"/>
        <v>1130.2511387990623</v>
      </c>
      <c r="H45" s="106">
        <f t="shared" si="7"/>
        <v>114155.3650187053</v>
      </c>
    </row>
    <row r="46" spans="1:8" x14ac:dyDescent="0.25">
      <c r="A46" s="105">
        <f t="shared" si="0"/>
        <v>29</v>
      </c>
      <c r="B46" s="106">
        <f t="shared" si="1"/>
        <v>443.54336722658462</v>
      </c>
      <c r="C46" s="107">
        <f t="shared" si="2"/>
        <v>188.37518979984372</v>
      </c>
      <c r="D46" s="106">
        <f t="shared" si="3"/>
        <v>255.1681774267409</v>
      </c>
      <c r="E46" s="106">
        <f t="shared" si="4"/>
        <v>7230.0542975205117</v>
      </c>
      <c r="F46" s="106">
        <f t="shared" si="5"/>
        <v>112769.94570247948</v>
      </c>
      <c r="G46" s="106">
        <f t="shared" si="6"/>
        <v>1127.6994570247948</v>
      </c>
      <c r="H46" s="106">
        <f t="shared" si="7"/>
        <v>113897.64515950427</v>
      </c>
    </row>
    <row r="47" spans="1:8" x14ac:dyDescent="0.25">
      <c r="A47" s="105">
        <f t="shared" si="0"/>
        <v>30</v>
      </c>
      <c r="B47" s="106">
        <f t="shared" si="1"/>
        <v>443.54336722658462</v>
      </c>
      <c r="C47" s="107">
        <f t="shared" si="2"/>
        <v>187.94990950413248</v>
      </c>
      <c r="D47" s="106">
        <f t="shared" si="3"/>
        <v>255.59345772245214</v>
      </c>
      <c r="E47" s="106">
        <f t="shared" si="4"/>
        <v>7485.6477552429642</v>
      </c>
      <c r="F47" s="106">
        <f t="shared" si="5"/>
        <v>112514.35224475703</v>
      </c>
      <c r="G47" s="106">
        <f t="shared" si="6"/>
        <v>1125.1435224475704</v>
      </c>
      <c r="H47" s="106">
        <f t="shared" si="7"/>
        <v>113639.4957672046</v>
      </c>
    </row>
    <row r="48" spans="1:8" x14ac:dyDescent="0.25">
      <c r="A48" s="105">
        <f t="shared" si="0"/>
        <v>31</v>
      </c>
      <c r="B48" s="106">
        <f t="shared" si="1"/>
        <v>443.54336722658462</v>
      </c>
      <c r="C48" s="107">
        <f t="shared" si="2"/>
        <v>187.52392040792839</v>
      </c>
      <c r="D48" s="106">
        <f t="shared" si="3"/>
        <v>256.01944681865621</v>
      </c>
      <c r="E48" s="106">
        <f t="shared" si="4"/>
        <v>7741.6672020616206</v>
      </c>
      <c r="F48" s="106">
        <f t="shared" si="5"/>
        <v>112258.33279793838</v>
      </c>
      <c r="G48" s="106">
        <f t="shared" si="6"/>
        <v>1122.5833279793837</v>
      </c>
      <c r="H48" s="106">
        <f t="shared" si="7"/>
        <v>113380.91612591776</v>
      </c>
    </row>
    <row r="49" spans="1:8" x14ac:dyDescent="0.25">
      <c r="A49" s="105">
        <f t="shared" si="0"/>
        <v>32</v>
      </c>
      <c r="B49" s="106">
        <f t="shared" si="1"/>
        <v>443.54336722658462</v>
      </c>
      <c r="C49" s="107">
        <f t="shared" si="2"/>
        <v>187.09722132989731</v>
      </c>
      <c r="D49" s="106">
        <f t="shared" si="3"/>
        <v>256.44614589668731</v>
      </c>
      <c r="E49" s="106">
        <f t="shared" si="4"/>
        <v>7998.1133479583077</v>
      </c>
      <c r="F49" s="106">
        <f t="shared" si="5"/>
        <v>112001.88665204169</v>
      </c>
      <c r="G49" s="106">
        <f t="shared" si="6"/>
        <v>1120.0188665204169</v>
      </c>
      <c r="H49" s="106">
        <f t="shared" si="7"/>
        <v>113121.90551856211</v>
      </c>
    </row>
    <row r="50" spans="1:8" x14ac:dyDescent="0.25">
      <c r="A50" s="105">
        <f t="shared" si="0"/>
        <v>33</v>
      </c>
      <c r="B50" s="106">
        <f t="shared" si="1"/>
        <v>443.54336722658462</v>
      </c>
      <c r="C50" s="107">
        <f t="shared" si="2"/>
        <v>186.66981108673616</v>
      </c>
      <c r="D50" s="106">
        <f t="shared" si="3"/>
        <v>256.87355613984846</v>
      </c>
      <c r="E50" s="106">
        <f t="shared" si="4"/>
        <v>8254.9869040981557</v>
      </c>
      <c r="F50" s="106">
        <f t="shared" si="5"/>
        <v>111745.01309590184</v>
      </c>
      <c r="G50" s="106">
        <f t="shared" si="6"/>
        <v>1117.4501309590185</v>
      </c>
      <c r="H50" s="106">
        <f t="shared" si="7"/>
        <v>112862.46322686085</v>
      </c>
    </row>
    <row r="51" spans="1:8" x14ac:dyDescent="0.25">
      <c r="A51" s="105">
        <f t="shared" si="0"/>
        <v>34</v>
      </c>
      <c r="B51" s="106">
        <f t="shared" si="1"/>
        <v>443.54336722658462</v>
      </c>
      <c r="C51" s="107">
        <f t="shared" si="2"/>
        <v>186.24168849316976</v>
      </c>
      <c r="D51" s="106">
        <f t="shared" si="3"/>
        <v>257.30167873341486</v>
      </c>
      <c r="E51" s="106">
        <f t="shared" si="4"/>
        <v>8512.2885828315702</v>
      </c>
      <c r="F51" s="106">
        <f t="shared" si="5"/>
        <v>111487.71141716844</v>
      </c>
      <c r="G51" s="106">
        <f t="shared" si="6"/>
        <v>1114.8771141716843</v>
      </c>
      <c r="H51" s="106">
        <f t="shared" si="7"/>
        <v>112602.58853134012</v>
      </c>
    </row>
    <row r="52" spans="1:8" x14ac:dyDescent="0.25">
      <c r="A52" s="105">
        <f t="shared" si="0"/>
        <v>35</v>
      </c>
      <c r="B52" s="106">
        <f t="shared" si="1"/>
        <v>443.54336722658462</v>
      </c>
      <c r="C52" s="107">
        <f t="shared" si="2"/>
        <v>185.81285236194742</v>
      </c>
      <c r="D52" s="106">
        <f t="shared" si="3"/>
        <v>257.7305148646372</v>
      </c>
      <c r="E52" s="106">
        <f t="shared" si="4"/>
        <v>8770.0190976962076</v>
      </c>
      <c r="F52" s="106">
        <f t="shared" si="5"/>
        <v>111229.9809023038</v>
      </c>
      <c r="G52" s="106">
        <f t="shared" si="6"/>
        <v>1112.2998090230381</v>
      </c>
      <c r="H52" s="106">
        <f t="shared" si="7"/>
        <v>112342.28071132684</v>
      </c>
    </row>
    <row r="53" spans="1:8" x14ac:dyDescent="0.25">
      <c r="A53" s="105">
        <f t="shared" si="0"/>
        <v>36</v>
      </c>
      <c r="B53" s="106">
        <f t="shared" si="1"/>
        <v>443.54336722658462</v>
      </c>
      <c r="C53" s="107">
        <f t="shared" si="2"/>
        <v>185.38330150383968</v>
      </c>
      <c r="D53" s="106">
        <f t="shared" si="3"/>
        <v>258.16006572274495</v>
      </c>
      <c r="E53" s="106">
        <f t="shared" si="4"/>
        <v>9028.1791634189522</v>
      </c>
      <c r="F53" s="106">
        <f t="shared" si="5"/>
        <v>110971.82083658104</v>
      </c>
      <c r="G53" s="106">
        <f t="shared" si="6"/>
        <v>1109.7182083658104</v>
      </c>
      <c r="H53" s="106">
        <f t="shared" si="7"/>
        <v>112081.53904494685</v>
      </c>
    </row>
    <row r="54" spans="1:8" x14ac:dyDescent="0.25">
      <c r="A54" s="105">
        <f t="shared" si="0"/>
        <v>37</v>
      </c>
      <c r="B54" s="106">
        <f t="shared" si="1"/>
        <v>443.54336722658462</v>
      </c>
      <c r="C54" s="107">
        <f t="shared" si="2"/>
        <v>184.95303472763507</v>
      </c>
      <c r="D54" s="106">
        <f t="shared" si="3"/>
        <v>258.59033249894958</v>
      </c>
      <c r="E54" s="106">
        <f t="shared" si="4"/>
        <v>9286.7694959179025</v>
      </c>
      <c r="F54" s="106">
        <f t="shared" si="5"/>
        <v>110713.23050408209</v>
      </c>
      <c r="G54" s="106">
        <f t="shared" si="6"/>
        <v>1107.1323050408209</v>
      </c>
      <c r="H54" s="106">
        <f t="shared" si="7"/>
        <v>111820.36280912292</v>
      </c>
    </row>
    <row r="55" spans="1:8" x14ac:dyDescent="0.25">
      <c r="A55" s="105">
        <f t="shared" si="0"/>
        <v>38</v>
      </c>
      <c r="B55" s="106">
        <f t="shared" si="1"/>
        <v>443.54336722658462</v>
      </c>
      <c r="C55" s="107">
        <f t="shared" si="2"/>
        <v>184.52205084013684</v>
      </c>
      <c r="D55" s="106">
        <f t="shared" si="3"/>
        <v>259.02131638644778</v>
      </c>
      <c r="E55" s="106">
        <f t="shared" si="4"/>
        <v>9545.7908123043508</v>
      </c>
      <c r="F55" s="106">
        <f t="shared" si="5"/>
        <v>110454.20918769565</v>
      </c>
      <c r="G55" s="106">
        <f t="shared" si="6"/>
        <v>1104.5420918769566</v>
      </c>
      <c r="H55" s="106">
        <f t="shared" si="7"/>
        <v>111558.75127957261</v>
      </c>
    </row>
    <row r="56" spans="1:8" x14ac:dyDescent="0.25">
      <c r="A56" s="105">
        <f t="shared" si="0"/>
        <v>39</v>
      </c>
      <c r="B56" s="106">
        <f t="shared" si="1"/>
        <v>443.54336722658462</v>
      </c>
      <c r="C56" s="107">
        <f t="shared" si="2"/>
        <v>184.09034864615944</v>
      </c>
      <c r="D56" s="106">
        <f t="shared" si="3"/>
        <v>259.45301858042518</v>
      </c>
      <c r="E56" s="106">
        <f t="shared" si="4"/>
        <v>9805.2438308847759</v>
      </c>
      <c r="F56" s="106">
        <f t="shared" si="5"/>
        <v>110194.75616911522</v>
      </c>
      <c r="G56" s="106">
        <f t="shared" si="6"/>
        <v>1101.9475616911523</v>
      </c>
      <c r="H56" s="106">
        <f t="shared" si="7"/>
        <v>111296.70373080637</v>
      </c>
    </row>
    <row r="57" spans="1:8" x14ac:dyDescent="0.25">
      <c r="A57" s="105">
        <f t="shared" ref="A57:A120" si="8">IF(A56&lt;$B$5*$B$6,A56+1,"")</f>
        <v>40</v>
      </c>
      <c r="B57" s="106">
        <f t="shared" ref="B57:B120" si="9">IF(A57="","",-PMT($B$4/$B$6,$B$5*$B$6,$B$3,,$B$12))</f>
        <v>443.54336722658462</v>
      </c>
      <c r="C57" s="107">
        <f t="shared" ref="C57:C120" si="10">IF(A57="","",$B$4/$B$6*F56)</f>
        <v>183.65792694852539</v>
      </c>
      <c r="D57" s="106">
        <f t="shared" ref="D57:D120" si="11">IF(A57="","",B57-C57)</f>
        <v>259.88544027805926</v>
      </c>
      <c r="E57" s="106">
        <f t="shared" ref="E57:E120" si="12">IF(A57="","",D57+E56)</f>
        <v>10065.129271162836</v>
      </c>
      <c r="F57" s="106">
        <f t="shared" ref="F57:F120" si="13">IF(A57="","",$F$17-E57)</f>
        <v>109934.87072883717</v>
      </c>
      <c r="G57" s="106">
        <f t="shared" si="6"/>
        <v>1099.3487072883718</v>
      </c>
      <c r="H57" s="106">
        <f t="shared" si="7"/>
        <v>111034.21943612554</v>
      </c>
    </row>
    <row r="58" spans="1:8" x14ac:dyDescent="0.25">
      <c r="A58" s="105">
        <f t="shared" si="8"/>
        <v>41</v>
      </c>
      <c r="B58" s="106">
        <f t="shared" si="9"/>
        <v>443.54336722658462</v>
      </c>
      <c r="C58" s="107">
        <f t="shared" si="10"/>
        <v>183.22478454806196</v>
      </c>
      <c r="D58" s="106">
        <f t="shared" si="11"/>
        <v>260.31858267852266</v>
      </c>
      <c r="E58" s="106">
        <f t="shared" si="12"/>
        <v>10325.447853841359</v>
      </c>
      <c r="F58" s="106">
        <f t="shared" si="13"/>
        <v>109674.55214615865</v>
      </c>
      <c r="G58" s="106">
        <f t="shared" si="6"/>
        <v>1096.7455214615866</v>
      </c>
      <c r="H58" s="106">
        <f t="shared" si="7"/>
        <v>110771.29766762024</v>
      </c>
    </row>
    <row r="59" spans="1:8" x14ac:dyDescent="0.25">
      <c r="A59" s="105">
        <f t="shared" si="8"/>
        <v>42</v>
      </c>
      <c r="B59" s="106">
        <f t="shared" si="9"/>
        <v>443.54336722658462</v>
      </c>
      <c r="C59" s="107">
        <f t="shared" si="10"/>
        <v>182.79092024359775</v>
      </c>
      <c r="D59" s="106">
        <f t="shared" si="11"/>
        <v>260.75244698298684</v>
      </c>
      <c r="E59" s="106">
        <f t="shared" si="12"/>
        <v>10586.200300824345</v>
      </c>
      <c r="F59" s="106">
        <f t="shared" si="13"/>
        <v>109413.79969917565</v>
      </c>
      <c r="G59" s="106">
        <f t="shared" si="6"/>
        <v>1094.1379969917566</v>
      </c>
      <c r="H59" s="106">
        <f t="shared" si="7"/>
        <v>110507.93769616741</v>
      </c>
    </row>
    <row r="60" spans="1:8" x14ac:dyDescent="0.25">
      <c r="A60" s="105">
        <f t="shared" si="8"/>
        <v>43</v>
      </c>
      <c r="B60" s="106">
        <f t="shared" si="9"/>
        <v>443.54336722658462</v>
      </c>
      <c r="C60" s="107">
        <f t="shared" si="10"/>
        <v>182.35633283195943</v>
      </c>
      <c r="D60" s="106">
        <f t="shared" si="11"/>
        <v>261.18703439462519</v>
      </c>
      <c r="E60" s="106">
        <f t="shared" si="12"/>
        <v>10847.387335218969</v>
      </c>
      <c r="F60" s="106">
        <f t="shared" si="13"/>
        <v>109152.61266478103</v>
      </c>
      <c r="G60" s="106">
        <f t="shared" si="6"/>
        <v>1091.5261266478103</v>
      </c>
      <c r="H60" s="106">
        <f t="shared" si="7"/>
        <v>110244.13879142884</v>
      </c>
    </row>
    <row r="61" spans="1:8" x14ac:dyDescent="0.25">
      <c r="A61" s="105">
        <f t="shared" si="8"/>
        <v>44</v>
      </c>
      <c r="B61" s="106">
        <f t="shared" si="9"/>
        <v>443.54336722658462</v>
      </c>
      <c r="C61" s="107">
        <f t="shared" si="10"/>
        <v>181.92102110796839</v>
      </c>
      <c r="D61" s="106">
        <f t="shared" si="11"/>
        <v>261.62234611861624</v>
      </c>
      <c r="E61" s="106">
        <f t="shared" si="12"/>
        <v>11109.009681337586</v>
      </c>
      <c r="F61" s="106">
        <f t="shared" si="13"/>
        <v>108890.99031866241</v>
      </c>
      <c r="G61" s="106">
        <f t="shared" si="6"/>
        <v>1088.9099031866242</v>
      </c>
      <c r="H61" s="106">
        <f t="shared" si="7"/>
        <v>109979.90022184904</v>
      </c>
    </row>
    <row r="62" spans="1:8" x14ac:dyDescent="0.25">
      <c r="A62" s="105">
        <f t="shared" si="8"/>
        <v>45</v>
      </c>
      <c r="B62" s="106">
        <f t="shared" si="9"/>
        <v>443.54336722658462</v>
      </c>
      <c r="C62" s="107">
        <f t="shared" si="10"/>
        <v>181.48498386443737</v>
      </c>
      <c r="D62" s="106">
        <f t="shared" si="11"/>
        <v>262.05838336214725</v>
      </c>
      <c r="E62" s="106">
        <f t="shared" si="12"/>
        <v>11371.068064699733</v>
      </c>
      <c r="F62" s="106">
        <f t="shared" si="13"/>
        <v>108628.93193530026</v>
      </c>
      <c r="G62" s="106">
        <f t="shared" si="6"/>
        <v>1086.2893193530026</v>
      </c>
      <c r="H62" s="106">
        <f t="shared" si="7"/>
        <v>109715.22125465327</v>
      </c>
    </row>
    <row r="63" spans="1:8" x14ac:dyDescent="0.25">
      <c r="A63" s="105">
        <f t="shared" si="8"/>
        <v>46</v>
      </c>
      <c r="B63" s="106">
        <f t="shared" si="9"/>
        <v>443.54336722658462</v>
      </c>
      <c r="C63" s="107">
        <f t="shared" si="10"/>
        <v>181.04821989216711</v>
      </c>
      <c r="D63" s="106">
        <f t="shared" si="11"/>
        <v>262.49514733441754</v>
      </c>
      <c r="E63" s="106">
        <f t="shared" si="12"/>
        <v>11633.563212034151</v>
      </c>
      <c r="F63" s="106">
        <f t="shared" si="13"/>
        <v>108366.43678796585</v>
      </c>
      <c r="G63" s="106">
        <f t="shared" si="6"/>
        <v>1083.6643678796586</v>
      </c>
      <c r="H63" s="106">
        <f t="shared" si="7"/>
        <v>109450.10115584551</v>
      </c>
    </row>
    <row r="64" spans="1:8" x14ac:dyDescent="0.25">
      <c r="A64" s="105">
        <f t="shared" si="8"/>
        <v>47</v>
      </c>
      <c r="B64" s="106">
        <f t="shared" si="9"/>
        <v>443.54336722658462</v>
      </c>
      <c r="C64" s="107">
        <f t="shared" si="10"/>
        <v>180.61072797994311</v>
      </c>
      <c r="D64" s="106">
        <f t="shared" si="11"/>
        <v>262.93263924664154</v>
      </c>
      <c r="E64" s="106">
        <f t="shared" si="12"/>
        <v>11896.495851280792</v>
      </c>
      <c r="F64" s="106">
        <f t="shared" si="13"/>
        <v>108103.50414871921</v>
      </c>
      <c r="G64" s="106">
        <f t="shared" si="6"/>
        <v>1081.0350414871921</v>
      </c>
      <c r="H64" s="106">
        <f t="shared" si="7"/>
        <v>109184.5391902064</v>
      </c>
    </row>
    <row r="65" spans="1:8" x14ac:dyDescent="0.25">
      <c r="A65" s="105">
        <f t="shared" si="8"/>
        <v>48</v>
      </c>
      <c r="B65" s="106">
        <f t="shared" si="9"/>
        <v>443.54336722658462</v>
      </c>
      <c r="C65" s="107">
        <f t="shared" si="10"/>
        <v>180.17250691453202</v>
      </c>
      <c r="D65" s="106">
        <f t="shared" si="11"/>
        <v>263.37086031205263</v>
      </c>
      <c r="E65" s="106">
        <f t="shared" si="12"/>
        <v>12159.866711592844</v>
      </c>
      <c r="F65" s="106">
        <f t="shared" si="13"/>
        <v>107840.13328840716</v>
      </c>
      <c r="G65" s="106">
        <f t="shared" si="6"/>
        <v>1078.4013328840715</v>
      </c>
      <c r="H65" s="106">
        <f t="shared" si="7"/>
        <v>108918.53462129123</v>
      </c>
    </row>
    <row r="66" spans="1:8" x14ac:dyDescent="0.25">
      <c r="A66" s="105">
        <f t="shared" si="8"/>
        <v>49</v>
      </c>
      <c r="B66" s="106">
        <f t="shared" si="9"/>
        <v>443.54336722658462</v>
      </c>
      <c r="C66" s="107">
        <f t="shared" si="10"/>
        <v>179.7335554806786</v>
      </c>
      <c r="D66" s="106">
        <f t="shared" si="11"/>
        <v>263.80981174590602</v>
      </c>
      <c r="E66" s="106">
        <f t="shared" si="12"/>
        <v>12423.67652333875</v>
      </c>
      <c r="F66" s="106">
        <f t="shared" si="13"/>
        <v>107576.32347666124</v>
      </c>
      <c r="G66" s="106">
        <f t="shared" si="6"/>
        <v>1075.7632347666124</v>
      </c>
      <c r="H66" s="106">
        <f t="shared" si="7"/>
        <v>108652.08671142785</v>
      </c>
    </row>
    <row r="67" spans="1:8" x14ac:dyDescent="0.25">
      <c r="A67" s="105">
        <f t="shared" si="8"/>
        <v>50</v>
      </c>
      <c r="B67" s="106">
        <f t="shared" si="9"/>
        <v>443.54336722658462</v>
      </c>
      <c r="C67" s="107">
        <f t="shared" si="10"/>
        <v>179.2938724611021</v>
      </c>
      <c r="D67" s="106">
        <f t="shared" si="11"/>
        <v>264.2494947654825</v>
      </c>
      <c r="E67" s="106">
        <f t="shared" si="12"/>
        <v>12687.926018104234</v>
      </c>
      <c r="F67" s="106">
        <f t="shared" si="13"/>
        <v>107312.07398189577</v>
      </c>
      <c r="G67" s="106">
        <f t="shared" si="6"/>
        <v>1073.1207398189576</v>
      </c>
      <c r="H67" s="106">
        <f t="shared" si="7"/>
        <v>108385.19472171472</v>
      </c>
    </row>
    <row r="68" spans="1:8" x14ac:dyDescent="0.25">
      <c r="A68" s="105">
        <f t="shared" si="8"/>
        <v>51</v>
      </c>
      <c r="B68" s="106">
        <f t="shared" si="9"/>
        <v>443.54336722658462</v>
      </c>
      <c r="C68" s="107">
        <f t="shared" si="10"/>
        <v>178.85345663649295</v>
      </c>
      <c r="D68" s="106">
        <f t="shared" si="11"/>
        <v>264.6899105900917</v>
      </c>
      <c r="E68" s="106">
        <f t="shared" si="12"/>
        <v>12952.615928694326</v>
      </c>
      <c r="F68" s="106">
        <f t="shared" si="13"/>
        <v>107047.38407130567</v>
      </c>
      <c r="G68" s="106">
        <f t="shared" si="6"/>
        <v>1070.4738407130567</v>
      </c>
      <c r="H68" s="106">
        <f t="shared" si="7"/>
        <v>108117.85791201872</v>
      </c>
    </row>
    <row r="69" spans="1:8" x14ac:dyDescent="0.25">
      <c r="A69" s="105">
        <f t="shared" si="8"/>
        <v>52</v>
      </c>
      <c r="B69" s="106">
        <f t="shared" si="9"/>
        <v>443.54336722658462</v>
      </c>
      <c r="C69" s="107">
        <f t="shared" si="10"/>
        <v>178.41230678550946</v>
      </c>
      <c r="D69" s="106">
        <f t="shared" si="11"/>
        <v>265.13106044107519</v>
      </c>
      <c r="E69" s="106">
        <f t="shared" si="12"/>
        <v>13217.746989135401</v>
      </c>
      <c r="F69" s="106">
        <f t="shared" si="13"/>
        <v>106782.2530108646</v>
      </c>
      <c r="G69" s="106">
        <f t="shared" si="6"/>
        <v>1067.8225301086461</v>
      </c>
      <c r="H69" s="106">
        <f t="shared" si="7"/>
        <v>107850.07554097325</v>
      </c>
    </row>
    <row r="70" spans="1:8" x14ac:dyDescent="0.25">
      <c r="A70" s="105">
        <f t="shared" si="8"/>
        <v>53</v>
      </c>
      <c r="B70" s="106">
        <f t="shared" si="9"/>
        <v>443.54336722658462</v>
      </c>
      <c r="C70" s="107">
        <f t="shared" si="10"/>
        <v>177.97042168477435</v>
      </c>
      <c r="D70" s="106">
        <f t="shared" si="11"/>
        <v>265.57294554181027</v>
      </c>
      <c r="E70" s="106">
        <f t="shared" si="12"/>
        <v>13483.319934677211</v>
      </c>
      <c r="F70" s="106">
        <f t="shared" si="13"/>
        <v>106516.68006532278</v>
      </c>
      <c r="G70" s="106">
        <f t="shared" si="6"/>
        <v>1065.1668006532279</v>
      </c>
      <c r="H70" s="106">
        <f t="shared" si="7"/>
        <v>107581.84686597601</v>
      </c>
    </row>
    <row r="71" spans="1:8" x14ac:dyDescent="0.25">
      <c r="A71" s="105">
        <f t="shared" si="8"/>
        <v>54</v>
      </c>
      <c r="B71" s="106">
        <f t="shared" si="9"/>
        <v>443.54336722658462</v>
      </c>
      <c r="C71" s="107">
        <f t="shared" si="10"/>
        <v>177.5278001088713</v>
      </c>
      <c r="D71" s="106">
        <f t="shared" si="11"/>
        <v>266.01556711771332</v>
      </c>
      <c r="E71" s="106">
        <f t="shared" si="12"/>
        <v>13749.335501794923</v>
      </c>
      <c r="F71" s="106">
        <f t="shared" si="13"/>
        <v>106250.66449820508</v>
      </c>
      <c r="G71" s="106">
        <f t="shared" si="6"/>
        <v>1062.5066449820508</v>
      </c>
      <c r="H71" s="106">
        <f t="shared" si="7"/>
        <v>107313.17114318712</v>
      </c>
    </row>
    <row r="72" spans="1:8" x14ac:dyDescent="0.25">
      <c r="A72" s="105">
        <f t="shared" si="8"/>
        <v>55</v>
      </c>
      <c r="B72" s="106">
        <f t="shared" si="9"/>
        <v>443.54336722658462</v>
      </c>
      <c r="C72" s="107">
        <f t="shared" si="10"/>
        <v>177.0844408303418</v>
      </c>
      <c r="D72" s="106">
        <f t="shared" si="11"/>
        <v>266.45892639624282</v>
      </c>
      <c r="E72" s="106">
        <f t="shared" si="12"/>
        <v>14015.794428191166</v>
      </c>
      <c r="F72" s="106">
        <f t="shared" si="13"/>
        <v>105984.20557180884</v>
      </c>
      <c r="G72" s="106">
        <f t="shared" si="6"/>
        <v>1059.8420557180884</v>
      </c>
      <c r="H72" s="106">
        <f t="shared" si="7"/>
        <v>107044.04762752693</v>
      </c>
    </row>
    <row r="73" spans="1:8" x14ac:dyDescent="0.25">
      <c r="A73" s="105">
        <f t="shared" si="8"/>
        <v>56</v>
      </c>
      <c r="B73" s="106">
        <f t="shared" si="9"/>
        <v>443.54336722658462</v>
      </c>
      <c r="C73" s="107">
        <f t="shared" si="10"/>
        <v>176.64034261968141</v>
      </c>
      <c r="D73" s="106">
        <f t="shared" si="11"/>
        <v>266.90302460690322</v>
      </c>
      <c r="E73" s="106">
        <f t="shared" si="12"/>
        <v>14282.697452798069</v>
      </c>
      <c r="F73" s="106">
        <f t="shared" si="13"/>
        <v>105717.30254720194</v>
      </c>
      <c r="G73" s="106">
        <f t="shared" si="6"/>
        <v>1057.1730254720194</v>
      </c>
      <c r="H73" s="106">
        <f t="shared" si="7"/>
        <v>106774.47557267395</v>
      </c>
    </row>
    <row r="74" spans="1:8" x14ac:dyDescent="0.25">
      <c r="A74" s="105">
        <f t="shared" si="8"/>
        <v>57</v>
      </c>
      <c r="B74" s="106">
        <f t="shared" si="9"/>
        <v>443.54336722658462</v>
      </c>
      <c r="C74" s="107">
        <f t="shared" si="10"/>
        <v>176.19550424533656</v>
      </c>
      <c r="D74" s="106">
        <f t="shared" si="11"/>
        <v>267.34786298124806</v>
      </c>
      <c r="E74" s="106">
        <f t="shared" si="12"/>
        <v>14550.045315779318</v>
      </c>
      <c r="F74" s="106">
        <f t="shared" si="13"/>
        <v>105449.95468422068</v>
      </c>
      <c r="G74" s="106">
        <f t="shared" si="6"/>
        <v>1054.4995468422069</v>
      </c>
      <c r="H74" s="106">
        <f t="shared" si="7"/>
        <v>106504.45423106289</v>
      </c>
    </row>
    <row r="75" spans="1:8" x14ac:dyDescent="0.25">
      <c r="A75" s="105">
        <f t="shared" si="8"/>
        <v>58</v>
      </c>
      <c r="B75" s="106">
        <f t="shared" si="9"/>
        <v>443.54336722658462</v>
      </c>
      <c r="C75" s="107">
        <f t="shared" si="10"/>
        <v>175.74992447370113</v>
      </c>
      <c r="D75" s="106">
        <f t="shared" si="11"/>
        <v>267.79344275288349</v>
      </c>
      <c r="E75" s="106">
        <f t="shared" si="12"/>
        <v>14817.838758532202</v>
      </c>
      <c r="F75" s="106">
        <f t="shared" si="13"/>
        <v>105182.16124146779</v>
      </c>
      <c r="G75" s="106">
        <f t="shared" si="6"/>
        <v>1051.8216124146779</v>
      </c>
      <c r="H75" s="106">
        <f t="shared" si="7"/>
        <v>106233.98285388247</v>
      </c>
    </row>
    <row r="76" spans="1:8" x14ac:dyDescent="0.25">
      <c r="A76" s="105">
        <f t="shared" si="8"/>
        <v>59</v>
      </c>
      <c r="B76" s="106">
        <f t="shared" si="9"/>
        <v>443.54336722658462</v>
      </c>
      <c r="C76" s="107">
        <f t="shared" si="10"/>
        <v>175.303602069113</v>
      </c>
      <c r="D76" s="106">
        <f t="shared" si="11"/>
        <v>268.23976515747165</v>
      </c>
      <c r="E76" s="106">
        <f t="shared" si="12"/>
        <v>15086.078523689674</v>
      </c>
      <c r="F76" s="106">
        <f t="shared" si="13"/>
        <v>104913.92147631032</v>
      </c>
      <c r="G76" s="106">
        <f t="shared" si="6"/>
        <v>1049.1392147631032</v>
      </c>
      <c r="H76" s="106">
        <f t="shared" si="7"/>
        <v>105963.06069107342</v>
      </c>
    </row>
    <row r="77" spans="1:8" x14ac:dyDescent="0.25">
      <c r="A77" s="105">
        <f t="shared" si="8"/>
        <v>60</v>
      </c>
      <c r="B77" s="106">
        <f t="shared" si="9"/>
        <v>443.54336722658462</v>
      </c>
      <c r="C77" s="107">
        <f t="shared" si="10"/>
        <v>174.85653579385055</v>
      </c>
      <c r="D77" s="106">
        <f t="shared" si="11"/>
        <v>268.68683143273404</v>
      </c>
      <c r="E77" s="106">
        <f t="shared" si="12"/>
        <v>15354.765355122408</v>
      </c>
      <c r="F77" s="106">
        <f t="shared" si="13"/>
        <v>104645.23464487759</v>
      </c>
      <c r="G77" s="106">
        <f t="shared" si="6"/>
        <v>1046.4523464487759</v>
      </c>
      <c r="H77" s="106">
        <f t="shared" si="7"/>
        <v>105691.68699132637</v>
      </c>
    </row>
    <row r="78" spans="1:8" x14ac:dyDescent="0.25">
      <c r="A78" s="105">
        <f t="shared" si="8"/>
        <v>61</v>
      </c>
      <c r="B78" s="106">
        <f t="shared" si="9"/>
        <v>443.54336722658462</v>
      </c>
      <c r="C78" s="107">
        <f t="shared" si="10"/>
        <v>174.40872440812933</v>
      </c>
      <c r="D78" s="106">
        <f t="shared" si="11"/>
        <v>269.13464281845529</v>
      </c>
      <c r="E78" s="106">
        <f t="shared" si="12"/>
        <v>15623.899997940864</v>
      </c>
      <c r="F78" s="106">
        <f t="shared" si="13"/>
        <v>104376.10000205913</v>
      </c>
      <c r="G78" s="106">
        <f t="shared" si="6"/>
        <v>1043.7610000205914</v>
      </c>
      <c r="H78" s="106">
        <f t="shared" si="7"/>
        <v>105419.86100207972</v>
      </c>
    </row>
    <row r="79" spans="1:8" x14ac:dyDescent="0.25">
      <c r="A79" s="105">
        <f t="shared" si="8"/>
        <v>62</v>
      </c>
      <c r="B79" s="106">
        <f t="shared" si="9"/>
        <v>443.54336722658462</v>
      </c>
      <c r="C79" s="107">
        <f t="shared" si="10"/>
        <v>173.96016667009857</v>
      </c>
      <c r="D79" s="106">
        <f t="shared" si="11"/>
        <v>269.58320055648608</v>
      </c>
      <c r="E79" s="106">
        <f t="shared" si="12"/>
        <v>15893.48319849735</v>
      </c>
      <c r="F79" s="106">
        <f t="shared" si="13"/>
        <v>104106.51680150264</v>
      </c>
      <c r="G79" s="106">
        <f t="shared" si="6"/>
        <v>1041.0651680150265</v>
      </c>
      <c r="H79" s="106">
        <f t="shared" si="7"/>
        <v>105147.58196951768</v>
      </c>
    </row>
    <row r="80" spans="1:8" x14ac:dyDescent="0.25">
      <c r="A80" s="105">
        <f t="shared" si="8"/>
        <v>63</v>
      </c>
      <c r="B80" s="106">
        <f t="shared" si="9"/>
        <v>443.54336722658462</v>
      </c>
      <c r="C80" s="107">
        <f t="shared" si="10"/>
        <v>173.51086133583775</v>
      </c>
      <c r="D80" s="106">
        <f t="shared" si="11"/>
        <v>270.03250589074685</v>
      </c>
      <c r="E80" s="106">
        <f t="shared" si="12"/>
        <v>16163.515704388097</v>
      </c>
      <c r="F80" s="106">
        <f t="shared" si="13"/>
        <v>103836.48429561191</v>
      </c>
      <c r="G80" s="106">
        <f t="shared" si="6"/>
        <v>1038.3648429561192</v>
      </c>
      <c r="H80" s="106">
        <f t="shared" si="7"/>
        <v>104874.84913856802</v>
      </c>
    </row>
    <row r="81" spans="1:8" x14ac:dyDescent="0.25">
      <c r="A81" s="105">
        <f t="shared" si="8"/>
        <v>64</v>
      </c>
      <c r="B81" s="106">
        <f t="shared" si="9"/>
        <v>443.54336722658462</v>
      </c>
      <c r="C81" s="107">
        <f t="shared" si="10"/>
        <v>173.0608071593532</v>
      </c>
      <c r="D81" s="106">
        <f t="shared" si="11"/>
        <v>270.48256006723142</v>
      </c>
      <c r="E81" s="106">
        <f t="shared" si="12"/>
        <v>16433.998264455327</v>
      </c>
      <c r="F81" s="106">
        <f t="shared" si="13"/>
        <v>103566.00173554468</v>
      </c>
      <c r="G81" s="106">
        <f t="shared" si="6"/>
        <v>1035.6600173554468</v>
      </c>
      <c r="H81" s="106">
        <f t="shared" si="7"/>
        <v>104601.66175290012</v>
      </c>
    </row>
    <row r="82" spans="1:8" x14ac:dyDescent="0.25">
      <c r="A82" s="105">
        <f t="shared" si="8"/>
        <v>65</v>
      </c>
      <c r="B82" s="106">
        <f t="shared" si="9"/>
        <v>443.54336722658462</v>
      </c>
      <c r="C82" s="107">
        <f t="shared" si="10"/>
        <v>172.61000289257447</v>
      </c>
      <c r="D82" s="106">
        <f t="shared" si="11"/>
        <v>270.93336433401015</v>
      </c>
      <c r="E82" s="106">
        <f t="shared" si="12"/>
        <v>16704.931628789338</v>
      </c>
      <c r="F82" s="106">
        <f t="shared" si="13"/>
        <v>103295.06837121065</v>
      </c>
      <c r="G82" s="106">
        <f t="shared" si="6"/>
        <v>1032.9506837121066</v>
      </c>
      <c r="H82" s="106">
        <f t="shared" si="7"/>
        <v>104328.01905492276</v>
      </c>
    </row>
    <row r="83" spans="1:8" x14ac:dyDescent="0.25">
      <c r="A83" s="105">
        <f t="shared" si="8"/>
        <v>66</v>
      </c>
      <c r="B83" s="106">
        <f t="shared" si="9"/>
        <v>443.54336722658462</v>
      </c>
      <c r="C83" s="107">
        <f t="shared" si="10"/>
        <v>172.15844728535112</v>
      </c>
      <c r="D83" s="106">
        <f t="shared" si="11"/>
        <v>271.38491994123353</v>
      </c>
      <c r="E83" s="106">
        <f t="shared" si="12"/>
        <v>16976.316548730571</v>
      </c>
      <c r="F83" s="106">
        <f t="shared" si="13"/>
        <v>103023.68345126943</v>
      </c>
      <c r="G83" s="106">
        <f t="shared" ref="G83:G146" si="14">IF(A83="","",$B$11*F83)</f>
        <v>1030.2368345126943</v>
      </c>
      <c r="H83" s="106">
        <f t="shared" ref="H83:H146" si="15">IF(A83="","",F83+G83)</f>
        <v>104053.92028578212</v>
      </c>
    </row>
    <row r="84" spans="1:8" x14ac:dyDescent="0.25">
      <c r="A84" s="105">
        <f t="shared" si="8"/>
        <v>67</v>
      </c>
      <c r="B84" s="106">
        <f t="shared" si="9"/>
        <v>443.54336722658462</v>
      </c>
      <c r="C84" s="107">
        <f t="shared" si="10"/>
        <v>171.70613908544905</v>
      </c>
      <c r="D84" s="106">
        <f t="shared" si="11"/>
        <v>271.8372281411356</v>
      </c>
      <c r="E84" s="106">
        <f t="shared" si="12"/>
        <v>17248.153776871706</v>
      </c>
      <c r="F84" s="106">
        <f t="shared" si="13"/>
        <v>102751.84622312829</v>
      </c>
      <c r="G84" s="106">
        <f t="shared" si="14"/>
        <v>1027.5184622312829</v>
      </c>
      <c r="H84" s="106">
        <f t="shared" si="15"/>
        <v>103779.36468535957</v>
      </c>
    </row>
    <row r="85" spans="1:8" x14ac:dyDescent="0.25">
      <c r="A85" s="105">
        <f t="shared" si="8"/>
        <v>68</v>
      </c>
      <c r="B85" s="106">
        <f t="shared" si="9"/>
        <v>443.54336722658462</v>
      </c>
      <c r="C85" s="107">
        <f t="shared" si="10"/>
        <v>171.25307703854716</v>
      </c>
      <c r="D85" s="106">
        <f t="shared" si="11"/>
        <v>272.29029018803749</v>
      </c>
      <c r="E85" s="106">
        <f t="shared" si="12"/>
        <v>17520.444067059743</v>
      </c>
      <c r="F85" s="106">
        <f t="shared" si="13"/>
        <v>102479.55593294026</v>
      </c>
      <c r="G85" s="106">
        <f t="shared" si="14"/>
        <v>1024.7955593294025</v>
      </c>
      <c r="H85" s="106">
        <f t="shared" si="15"/>
        <v>103504.35149226966</v>
      </c>
    </row>
    <row r="86" spans="1:8" x14ac:dyDescent="0.25">
      <c r="A86" s="105">
        <f t="shared" si="8"/>
        <v>69</v>
      </c>
      <c r="B86" s="106">
        <f t="shared" si="9"/>
        <v>443.54336722658462</v>
      </c>
      <c r="C86" s="107">
        <f t="shared" si="10"/>
        <v>170.79925988823379</v>
      </c>
      <c r="D86" s="106">
        <f t="shared" si="11"/>
        <v>272.74410733835083</v>
      </c>
      <c r="E86" s="106">
        <f t="shared" si="12"/>
        <v>17793.188174398096</v>
      </c>
      <c r="F86" s="106">
        <f t="shared" si="13"/>
        <v>102206.81182560191</v>
      </c>
      <c r="G86" s="106">
        <f t="shared" si="14"/>
        <v>1022.0681182560191</v>
      </c>
      <c r="H86" s="106">
        <f t="shared" si="15"/>
        <v>103228.87994385793</v>
      </c>
    </row>
    <row r="87" spans="1:8" x14ac:dyDescent="0.25">
      <c r="A87" s="105">
        <f t="shared" si="8"/>
        <v>70</v>
      </c>
      <c r="B87" s="106">
        <f t="shared" si="9"/>
        <v>443.54336722658462</v>
      </c>
      <c r="C87" s="107">
        <f t="shared" si="10"/>
        <v>170.34468637600318</v>
      </c>
      <c r="D87" s="106">
        <f t="shared" si="11"/>
        <v>273.19868085058147</v>
      </c>
      <c r="E87" s="106">
        <f t="shared" si="12"/>
        <v>18066.386855248678</v>
      </c>
      <c r="F87" s="106">
        <f t="shared" si="13"/>
        <v>101933.61314475132</v>
      </c>
      <c r="G87" s="106">
        <f t="shared" si="14"/>
        <v>1019.3361314475133</v>
      </c>
      <c r="H87" s="106">
        <f t="shared" si="15"/>
        <v>102952.94927619884</v>
      </c>
    </row>
    <row r="88" spans="1:8" x14ac:dyDescent="0.25">
      <c r="A88" s="105">
        <f t="shared" si="8"/>
        <v>71</v>
      </c>
      <c r="B88" s="106">
        <f t="shared" si="9"/>
        <v>443.54336722658462</v>
      </c>
      <c r="C88" s="107">
        <f t="shared" si="10"/>
        <v>169.88935524125222</v>
      </c>
      <c r="D88" s="106">
        <f t="shared" si="11"/>
        <v>273.65401198533243</v>
      </c>
      <c r="E88" s="106">
        <f t="shared" si="12"/>
        <v>18340.040867234009</v>
      </c>
      <c r="F88" s="106">
        <f t="shared" si="13"/>
        <v>101659.95913276599</v>
      </c>
      <c r="G88" s="106">
        <f t="shared" si="14"/>
        <v>1016.5995913276599</v>
      </c>
      <c r="H88" s="106">
        <f t="shared" si="15"/>
        <v>102676.55872409364</v>
      </c>
    </row>
    <row r="89" spans="1:8" x14ac:dyDescent="0.25">
      <c r="A89" s="105">
        <f t="shared" si="8"/>
        <v>72</v>
      </c>
      <c r="B89" s="106">
        <f t="shared" si="9"/>
        <v>443.54336722658462</v>
      </c>
      <c r="C89" s="107">
        <f t="shared" si="10"/>
        <v>169.43326522127666</v>
      </c>
      <c r="D89" s="106">
        <f t="shared" si="11"/>
        <v>274.11010200530797</v>
      </c>
      <c r="E89" s="106">
        <f t="shared" si="12"/>
        <v>18614.150969239316</v>
      </c>
      <c r="F89" s="106">
        <f t="shared" si="13"/>
        <v>101385.84903076068</v>
      </c>
      <c r="G89" s="106">
        <f t="shared" si="14"/>
        <v>1013.8584903076069</v>
      </c>
      <c r="H89" s="106">
        <f t="shared" si="15"/>
        <v>102399.7075210683</v>
      </c>
    </row>
    <row r="90" spans="1:8" x14ac:dyDescent="0.25">
      <c r="A90" s="105">
        <f t="shared" si="8"/>
        <v>73</v>
      </c>
      <c r="B90" s="106">
        <f t="shared" si="9"/>
        <v>443.54336722658462</v>
      </c>
      <c r="C90" s="107">
        <f t="shared" si="10"/>
        <v>168.97641505126782</v>
      </c>
      <c r="D90" s="106">
        <f t="shared" si="11"/>
        <v>274.56695217531683</v>
      </c>
      <c r="E90" s="106">
        <f t="shared" si="12"/>
        <v>18888.717921414631</v>
      </c>
      <c r="F90" s="106">
        <f t="shared" si="13"/>
        <v>101111.28207858537</v>
      </c>
      <c r="G90" s="106">
        <f t="shared" si="14"/>
        <v>1011.1128207858537</v>
      </c>
      <c r="H90" s="106">
        <f t="shared" si="15"/>
        <v>102122.39489937123</v>
      </c>
    </row>
    <row r="91" spans="1:8" x14ac:dyDescent="0.25">
      <c r="A91" s="105">
        <f t="shared" si="8"/>
        <v>74</v>
      </c>
      <c r="B91" s="106">
        <f t="shared" si="9"/>
        <v>443.54336722658462</v>
      </c>
      <c r="C91" s="107">
        <f t="shared" si="10"/>
        <v>168.51880346430897</v>
      </c>
      <c r="D91" s="106">
        <f t="shared" si="11"/>
        <v>275.02456376227565</v>
      </c>
      <c r="E91" s="106">
        <f t="shared" si="12"/>
        <v>19163.742485176906</v>
      </c>
      <c r="F91" s="106">
        <f t="shared" si="13"/>
        <v>100836.2575148231</v>
      </c>
      <c r="G91" s="106">
        <f t="shared" si="14"/>
        <v>1008.362575148231</v>
      </c>
      <c r="H91" s="106">
        <f t="shared" si="15"/>
        <v>101844.62008997133</v>
      </c>
    </row>
    <row r="92" spans="1:8" x14ac:dyDescent="0.25">
      <c r="A92" s="105">
        <f t="shared" si="8"/>
        <v>75</v>
      </c>
      <c r="B92" s="106">
        <f t="shared" si="9"/>
        <v>443.54336722658462</v>
      </c>
      <c r="C92" s="107">
        <f t="shared" si="10"/>
        <v>168.06042919137184</v>
      </c>
      <c r="D92" s="106">
        <f t="shared" si="11"/>
        <v>275.48293803521278</v>
      </c>
      <c r="E92" s="106">
        <f t="shared" si="12"/>
        <v>19439.225423212119</v>
      </c>
      <c r="F92" s="106">
        <f t="shared" si="13"/>
        <v>100560.77457678788</v>
      </c>
      <c r="G92" s="106">
        <f t="shared" si="14"/>
        <v>1005.6077457678788</v>
      </c>
      <c r="H92" s="106">
        <f t="shared" si="15"/>
        <v>101566.38232255576</v>
      </c>
    </row>
    <row r="93" spans="1:8" x14ac:dyDescent="0.25">
      <c r="A93" s="105">
        <f t="shared" si="8"/>
        <v>76</v>
      </c>
      <c r="B93" s="106">
        <f t="shared" si="9"/>
        <v>443.54336722658462</v>
      </c>
      <c r="C93" s="107">
        <f t="shared" si="10"/>
        <v>167.60129096131314</v>
      </c>
      <c r="D93" s="106">
        <f t="shared" si="11"/>
        <v>275.94207626527145</v>
      </c>
      <c r="E93" s="106">
        <f t="shared" si="12"/>
        <v>19715.167499477389</v>
      </c>
      <c r="F93" s="106">
        <f t="shared" si="13"/>
        <v>100284.83250052261</v>
      </c>
      <c r="G93" s="106">
        <f t="shared" si="14"/>
        <v>1002.8483250052261</v>
      </c>
      <c r="H93" s="106">
        <f t="shared" si="15"/>
        <v>101287.68082552783</v>
      </c>
    </row>
    <row r="94" spans="1:8" x14ac:dyDescent="0.25">
      <c r="A94" s="105">
        <f t="shared" si="8"/>
        <v>77</v>
      </c>
      <c r="B94" s="106">
        <f t="shared" si="9"/>
        <v>443.54336722658462</v>
      </c>
      <c r="C94" s="107">
        <f t="shared" si="10"/>
        <v>167.14138750087102</v>
      </c>
      <c r="D94" s="106">
        <f t="shared" si="11"/>
        <v>276.4019797257136</v>
      </c>
      <c r="E94" s="106">
        <f t="shared" si="12"/>
        <v>19991.569479203103</v>
      </c>
      <c r="F94" s="106">
        <f t="shared" si="13"/>
        <v>100008.4305207969</v>
      </c>
      <c r="G94" s="106">
        <f t="shared" si="14"/>
        <v>1000.084305207969</v>
      </c>
      <c r="H94" s="106">
        <f t="shared" si="15"/>
        <v>101008.51482600487</v>
      </c>
    </row>
    <row r="95" spans="1:8" x14ac:dyDescent="0.25">
      <c r="A95" s="105">
        <f t="shared" si="8"/>
        <v>78</v>
      </c>
      <c r="B95" s="106">
        <f t="shared" si="9"/>
        <v>443.54336722658462</v>
      </c>
      <c r="C95" s="107">
        <f t="shared" si="10"/>
        <v>166.68071753466151</v>
      </c>
      <c r="D95" s="106">
        <f t="shared" si="11"/>
        <v>276.86264969192314</v>
      </c>
      <c r="E95" s="106">
        <f t="shared" si="12"/>
        <v>20268.432128895027</v>
      </c>
      <c r="F95" s="106">
        <f t="shared" si="13"/>
        <v>99731.56787110497</v>
      </c>
      <c r="G95" s="106">
        <f t="shared" si="14"/>
        <v>997.31567871104971</v>
      </c>
      <c r="H95" s="106">
        <f t="shared" si="15"/>
        <v>100728.88354981602</v>
      </c>
    </row>
    <row r="96" spans="1:8" x14ac:dyDescent="0.25">
      <c r="A96" s="105">
        <f t="shared" si="8"/>
        <v>79</v>
      </c>
      <c r="B96" s="106">
        <f t="shared" si="9"/>
        <v>443.54336722658462</v>
      </c>
      <c r="C96" s="107">
        <f t="shared" si="10"/>
        <v>166.21927978517496</v>
      </c>
      <c r="D96" s="106">
        <f t="shared" si="11"/>
        <v>277.32408744140969</v>
      </c>
      <c r="E96" s="106">
        <f t="shared" si="12"/>
        <v>20545.756216336438</v>
      </c>
      <c r="F96" s="106">
        <f t="shared" si="13"/>
        <v>99454.243783663565</v>
      </c>
      <c r="G96" s="106">
        <f t="shared" si="14"/>
        <v>994.54243783663571</v>
      </c>
      <c r="H96" s="106">
        <f t="shared" si="15"/>
        <v>100448.7862215002</v>
      </c>
    </row>
    <row r="97" spans="1:8" x14ac:dyDescent="0.25">
      <c r="A97" s="105">
        <f t="shared" si="8"/>
        <v>80</v>
      </c>
      <c r="B97" s="106">
        <f t="shared" si="9"/>
        <v>443.54336722658462</v>
      </c>
      <c r="C97" s="107">
        <f t="shared" si="10"/>
        <v>165.75707297277262</v>
      </c>
      <c r="D97" s="106">
        <f t="shared" si="11"/>
        <v>277.786294253812</v>
      </c>
      <c r="E97" s="106">
        <f t="shared" si="12"/>
        <v>20823.54251059025</v>
      </c>
      <c r="F97" s="106">
        <f t="shared" si="13"/>
        <v>99176.457489409746</v>
      </c>
      <c r="G97" s="106">
        <f t="shared" si="14"/>
        <v>991.76457489409745</v>
      </c>
      <c r="H97" s="106">
        <f t="shared" si="15"/>
        <v>100168.22206430385</v>
      </c>
    </row>
    <row r="98" spans="1:8" x14ac:dyDescent="0.25">
      <c r="A98" s="105">
        <f t="shared" si="8"/>
        <v>81</v>
      </c>
      <c r="B98" s="106">
        <f t="shared" si="9"/>
        <v>443.54336722658462</v>
      </c>
      <c r="C98" s="107">
        <f t="shared" si="10"/>
        <v>165.29409581568291</v>
      </c>
      <c r="D98" s="106">
        <f t="shared" si="11"/>
        <v>278.24927141090171</v>
      </c>
      <c r="E98" s="106">
        <f t="shared" si="12"/>
        <v>21101.791782001153</v>
      </c>
      <c r="F98" s="106">
        <f t="shared" si="13"/>
        <v>98898.20821799885</v>
      </c>
      <c r="G98" s="106">
        <f t="shared" si="14"/>
        <v>988.98208217998854</v>
      </c>
      <c r="H98" s="106">
        <f t="shared" si="15"/>
        <v>99887.190300178845</v>
      </c>
    </row>
    <row r="99" spans="1:8" x14ac:dyDescent="0.25">
      <c r="A99" s="105">
        <f t="shared" si="8"/>
        <v>82</v>
      </c>
      <c r="B99" s="106">
        <f t="shared" si="9"/>
        <v>443.54336722658462</v>
      </c>
      <c r="C99" s="107">
        <f t="shared" si="10"/>
        <v>164.83034702999808</v>
      </c>
      <c r="D99" s="106">
        <f t="shared" si="11"/>
        <v>278.71302019658651</v>
      </c>
      <c r="E99" s="106">
        <f t="shared" si="12"/>
        <v>21380.504802197742</v>
      </c>
      <c r="F99" s="106">
        <f t="shared" si="13"/>
        <v>98619.495197802258</v>
      </c>
      <c r="G99" s="106">
        <f t="shared" si="14"/>
        <v>986.19495197802257</v>
      </c>
      <c r="H99" s="106">
        <f t="shared" si="15"/>
        <v>99605.690149780276</v>
      </c>
    </row>
    <row r="100" spans="1:8" x14ac:dyDescent="0.25">
      <c r="A100" s="105">
        <f t="shared" si="8"/>
        <v>83</v>
      </c>
      <c r="B100" s="106">
        <f t="shared" si="9"/>
        <v>443.54336722658462</v>
      </c>
      <c r="C100" s="107">
        <f t="shared" si="10"/>
        <v>164.36582532967043</v>
      </c>
      <c r="D100" s="106">
        <f t="shared" si="11"/>
        <v>279.17754189691419</v>
      </c>
      <c r="E100" s="106">
        <f t="shared" si="12"/>
        <v>21659.682344094657</v>
      </c>
      <c r="F100" s="106">
        <f t="shared" si="13"/>
        <v>98340.317655905339</v>
      </c>
      <c r="G100" s="106">
        <f t="shared" si="14"/>
        <v>983.40317655905346</v>
      </c>
      <c r="H100" s="106">
        <f t="shared" si="15"/>
        <v>99323.720832464387</v>
      </c>
    </row>
    <row r="101" spans="1:8" x14ac:dyDescent="0.25">
      <c r="A101" s="105">
        <f t="shared" si="8"/>
        <v>84</v>
      </c>
      <c r="B101" s="106">
        <f t="shared" si="9"/>
        <v>443.54336722658462</v>
      </c>
      <c r="C101" s="107">
        <f t="shared" si="10"/>
        <v>163.90052942650891</v>
      </c>
      <c r="D101" s="106">
        <f t="shared" si="11"/>
        <v>279.64283780007571</v>
      </c>
      <c r="E101" s="106">
        <f t="shared" si="12"/>
        <v>21939.325181894732</v>
      </c>
      <c r="F101" s="106">
        <f t="shared" si="13"/>
        <v>98060.674818105268</v>
      </c>
      <c r="G101" s="106">
        <f t="shared" si="14"/>
        <v>980.60674818105269</v>
      </c>
      <c r="H101" s="106">
        <f t="shared" si="15"/>
        <v>99041.281566286314</v>
      </c>
    </row>
    <row r="102" spans="1:8" x14ac:dyDescent="0.25">
      <c r="A102" s="105">
        <f t="shared" si="8"/>
        <v>85</v>
      </c>
      <c r="B102" s="106">
        <f t="shared" si="9"/>
        <v>443.54336722658462</v>
      </c>
      <c r="C102" s="107">
        <f t="shared" si="10"/>
        <v>163.43445803017545</v>
      </c>
      <c r="D102" s="106">
        <f t="shared" si="11"/>
        <v>280.10890919640917</v>
      </c>
      <c r="E102" s="106">
        <f t="shared" si="12"/>
        <v>22219.434091091141</v>
      </c>
      <c r="F102" s="106">
        <f t="shared" si="13"/>
        <v>97780.565908908859</v>
      </c>
      <c r="G102" s="106">
        <f t="shared" si="14"/>
        <v>977.80565908908864</v>
      </c>
      <c r="H102" s="106">
        <f t="shared" si="15"/>
        <v>98758.37156799795</v>
      </c>
    </row>
    <row r="103" spans="1:8" x14ac:dyDescent="0.25">
      <c r="A103" s="105">
        <f t="shared" si="8"/>
        <v>86</v>
      </c>
      <c r="B103" s="106">
        <f t="shared" si="9"/>
        <v>443.54336722658462</v>
      </c>
      <c r="C103" s="107">
        <f t="shared" si="10"/>
        <v>162.96760984818144</v>
      </c>
      <c r="D103" s="106">
        <f t="shared" si="11"/>
        <v>280.57575737840318</v>
      </c>
      <c r="E103" s="106">
        <f t="shared" si="12"/>
        <v>22500.009848469545</v>
      </c>
      <c r="F103" s="106">
        <f t="shared" si="13"/>
        <v>97499.990151530452</v>
      </c>
      <c r="G103" s="106">
        <f t="shared" si="14"/>
        <v>974.99990151530449</v>
      </c>
      <c r="H103" s="106">
        <f t="shared" si="15"/>
        <v>98474.990053045753</v>
      </c>
    </row>
    <row r="104" spans="1:8" x14ac:dyDescent="0.25">
      <c r="A104" s="105">
        <f t="shared" si="8"/>
        <v>87</v>
      </c>
      <c r="B104" s="106">
        <f t="shared" si="9"/>
        <v>443.54336722658462</v>
      </c>
      <c r="C104" s="107">
        <f t="shared" si="10"/>
        <v>162.49998358588411</v>
      </c>
      <c r="D104" s="106">
        <f t="shared" si="11"/>
        <v>281.04338364070054</v>
      </c>
      <c r="E104" s="106">
        <f t="shared" si="12"/>
        <v>22781.053232110244</v>
      </c>
      <c r="F104" s="106">
        <f t="shared" si="13"/>
        <v>97218.946767889749</v>
      </c>
      <c r="G104" s="106">
        <f t="shared" si="14"/>
        <v>972.18946767889747</v>
      </c>
      <c r="H104" s="106">
        <f t="shared" si="15"/>
        <v>98191.136235568643</v>
      </c>
    </row>
    <row r="105" spans="1:8" x14ac:dyDescent="0.25">
      <c r="A105" s="105">
        <f t="shared" si="8"/>
        <v>88</v>
      </c>
      <c r="B105" s="106">
        <f t="shared" si="9"/>
        <v>443.54336722658462</v>
      </c>
      <c r="C105" s="107">
        <f t="shared" si="10"/>
        <v>162.03157794648291</v>
      </c>
      <c r="D105" s="106">
        <f t="shared" si="11"/>
        <v>281.51178928010171</v>
      </c>
      <c r="E105" s="106">
        <f t="shared" si="12"/>
        <v>23062.565021390346</v>
      </c>
      <c r="F105" s="106">
        <f t="shared" si="13"/>
        <v>96937.434978609657</v>
      </c>
      <c r="G105" s="106">
        <f t="shared" si="14"/>
        <v>969.37434978609656</v>
      </c>
      <c r="H105" s="106">
        <f t="shared" si="15"/>
        <v>97906.809328395757</v>
      </c>
    </row>
    <row r="106" spans="1:8" x14ac:dyDescent="0.25">
      <c r="A106" s="105">
        <f t="shared" si="8"/>
        <v>89</v>
      </c>
      <c r="B106" s="106">
        <f t="shared" si="9"/>
        <v>443.54336722658462</v>
      </c>
      <c r="C106" s="107">
        <f t="shared" si="10"/>
        <v>161.56239163101611</v>
      </c>
      <c r="D106" s="106">
        <f t="shared" si="11"/>
        <v>281.98097559556851</v>
      </c>
      <c r="E106" s="106">
        <f t="shared" si="12"/>
        <v>23344.545996985915</v>
      </c>
      <c r="F106" s="106">
        <f t="shared" si="13"/>
        <v>96655.454003014078</v>
      </c>
      <c r="G106" s="106">
        <f t="shared" si="14"/>
        <v>966.55454003014074</v>
      </c>
      <c r="H106" s="106">
        <f t="shared" si="15"/>
        <v>97622.008543044212</v>
      </c>
    </row>
    <row r="107" spans="1:8" x14ac:dyDescent="0.25">
      <c r="A107" s="105">
        <f t="shared" si="8"/>
        <v>90</v>
      </c>
      <c r="B107" s="106">
        <f t="shared" si="9"/>
        <v>443.54336722658462</v>
      </c>
      <c r="C107" s="107">
        <f t="shared" si="10"/>
        <v>161.09242333835681</v>
      </c>
      <c r="D107" s="106">
        <f t="shared" si="11"/>
        <v>282.45094388822781</v>
      </c>
      <c r="E107" s="106">
        <f t="shared" si="12"/>
        <v>23626.996940874142</v>
      </c>
      <c r="F107" s="106">
        <f t="shared" si="13"/>
        <v>96373.003059125855</v>
      </c>
      <c r="G107" s="106">
        <f t="shared" si="14"/>
        <v>963.73003059125858</v>
      </c>
      <c r="H107" s="106">
        <f t="shared" si="15"/>
        <v>97336.73308971712</v>
      </c>
    </row>
    <row r="108" spans="1:8" x14ac:dyDescent="0.25">
      <c r="A108" s="105">
        <f t="shared" si="8"/>
        <v>91</v>
      </c>
      <c r="B108" s="106">
        <f t="shared" si="9"/>
        <v>443.54336722658462</v>
      </c>
      <c r="C108" s="107">
        <f t="shared" si="10"/>
        <v>160.62167176520975</v>
      </c>
      <c r="D108" s="106">
        <f t="shared" si="11"/>
        <v>282.92169546137484</v>
      </c>
      <c r="E108" s="106">
        <f t="shared" si="12"/>
        <v>23909.918636335518</v>
      </c>
      <c r="F108" s="106">
        <f t="shared" si="13"/>
        <v>96090.081363664474</v>
      </c>
      <c r="G108" s="106">
        <f t="shared" si="14"/>
        <v>960.90081363664478</v>
      </c>
      <c r="H108" s="106">
        <f t="shared" si="15"/>
        <v>97050.982177301121</v>
      </c>
    </row>
    <row r="109" spans="1:8" x14ac:dyDescent="0.25">
      <c r="A109" s="105">
        <f t="shared" si="8"/>
        <v>92</v>
      </c>
      <c r="B109" s="106">
        <f t="shared" si="9"/>
        <v>443.54336722658462</v>
      </c>
      <c r="C109" s="107">
        <f t="shared" si="10"/>
        <v>160.15013560610745</v>
      </c>
      <c r="D109" s="106">
        <f t="shared" si="11"/>
        <v>283.3932316204772</v>
      </c>
      <c r="E109" s="106">
        <f t="shared" si="12"/>
        <v>24193.311867955996</v>
      </c>
      <c r="F109" s="106">
        <f t="shared" si="13"/>
        <v>95806.688132044001</v>
      </c>
      <c r="G109" s="106">
        <f t="shared" si="14"/>
        <v>958.06688132044007</v>
      </c>
      <c r="H109" s="106">
        <f t="shared" si="15"/>
        <v>96764.75501336444</v>
      </c>
    </row>
    <row r="110" spans="1:8" x14ac:dyDescent="0.25">
      <c r="A110" s="105">
        <f t="shared" si="8"/>
        <v>93</v>
      </c>
      <c r="B110" s="106">
        <f t="shared" si="9"/>
        <v>443.54336722658462</v>
      </c>
      <c r="C110" s="107">
        <f t="shared" si="10"/>
        <v>159.67781355340668</v>
      </c>
      <c r="D110" s="106">
        <f t="shared" si="11"/>
        <v>283.86555367317794</v>
      </c>
      <c r="E110" s="106">
        <f t="shared" si="12"/>
        <v>24477.177421629174</v>
      </c>
      <c r="F110" s="106">
        <f t="shared" si="13"/>
        <v>95522.822578370833</v>
      </c>
      <c r="G110" s="106">
        <f t="shared" si="14"/>
        <v>955.22822578370835</v>
      </c>
      <c r="H110" s="106">
        <f t="shared" si="15"/>
        <v>96478.05080415454</v>
      </c>
    </row>
    <row r="111" spans="1:8" x14ac:dyDescent="0.25">
      <c r="A111" s="105">
        <f t="shared" si="8"/>
        <v>94</v>
      </c>
      <c r="B111" s="106">
        <f t="shared" si="9"/>
        <v>443.54336722658462</v>
      </c>
      <c r="C111" s="107">
        <f t="shared" si="10"/>
        <v>159.20470429728474</v>
      </c>
      <c r="D111" s="106">
        <f t="shared" si="11"/>
        <v>284.33866292929986</v>
      </c>
      <c r="E111" s="106">
        <f t="shared" si="12"/>
        <v>24761.516084558472</v>
      </c>
      <c r="F111" s="106">
        <f t="shared" si="13"/>
        <v>95238.483915441524</v>
      </c>
      <c r="G111" s="106">
        <f t="shared" si="14"/>
        <v>952.3848391544152</v>
      </c>
      <c r="H111" s="106">
        <f t="shared" si="15"/>
        <v>96190.86875459594</v>
      </c>
    </row>
    <row r="112" spans="1:8" x14ac:dyDescent="0.25">
      <c r="A112" s="105">
        <f t="shared" si="8"/>
        <v>95</v>
      </c>
      <c r="B112" s="106">
        <f t="shared" si="9"/>
        <v>443.54336722658462</v>
      </c>
      <c r="C112" s="107">
        <f t="shared" si="10"/>
        <v>158.73080652573589</v>
      </c>
      <c r="D112" s="106">
        <f t="shared" si="11"/>
        <v>284.81256070084873</v>
      </c>
      <c r="E112" s="106">
        <f t="shared" si="12"/>
        <v>25046.32864525932</v>
      </c>
      <c r="F112" s="106">
        <f t="shared" si="13"/>
        <v>94953.671354740683</v>
      </c>
      <c r="G112" s="106">
        <f t="shared" si="14"/>
        <v>949.53671354740686</v>
      </c>
      <c r="H112" s="106">
        <f t="shared" si="15"/>
        <v>95903.208068288091</v>
      </c>
    </row>
    <row r="113" spans="1:8" x14ac:dyDescent="0.25">
      <c r="A113" s="105">
        <f t="shared" si="8"/>
        <v>96</v>
      </c>
      <c r="B113" s="106">
        <f t="shared" si="9"/>
        <v>443.54336722658462</v>
      </c>
      <c r="C113" s="107">
        <f t="shared" si="10"/>
        <v>158.25611892456783</v>
      </c>
      <c r="D113" s="106">
        <f t="shared" si="11"/>
        <v>285.28724830201679</v>
      </c>
      <c r="E113" s="106">
        <f t="shared" si="12"/>
        <v>25331.615893561338</v>
      </c>
      <c r="F113" s="106">
        <f t="shared" si="13"/>
        <v>94668.384106438665</v>
      </c>
      <c r="G113" s="106">
        <f t="shared" si="14"/>
        <v>946.68384106438668</v>
      </c>
      <c r="H113" s="106">
        <f t="shared" si="15"/>
        <v>95615.067947503048</v>
      </c>
    </row>
    <row r="114" spans="1:8" x14ac:dyDescent="0.25">
      <c r="A114" s="105">
        <f t="shared" si="8"/>
        <v>97</v>
      </c>
      <c r="B114" s="106">
        <f t="shared" si="9"/>
        <v>443.54336722658462</v>
      </c>
      <c r="C114" s="107">
        <f t="shared" si="10"/>
        <v>157.7806401773978</v>
      </c>
      <c r="D114" s="106">
        <f t="shared" si="11"/>
        <v>285.76272704918682</v>
      </c>
      <c r="E114" s="106">
        <f t="shared" si="12"/>
        <v>25617.378620610525</v>
      </c>
      <c r="F114" s="106">
        <f t="shared" si="13"/>
        <v>94382.621379389471</v>
      </c>
      <c r="G114" s="106">
        <f t="shared" si="14"/>
        <v>943.82621379389468</v>
      </c>
      <c r="H114" s="106">
        <f t="shared" si="15"/>
        <v>95326.447593183373</v>
      </c>
    </row>
    <row r="115" spans="1:8" x14ac:dyDescent="0.25">
      <c r="A115" s="105">
        <f t="shared" si="8"/>
        <v>98</v>
      </c>
      <c r="B115" s="106">
        <f t="shared" si="9"/>
        <v>443.54336722658462</v>
      </c>
      <c r="C115" s="107">
        <f t="shared" si="10"/>
        <v>157.30436896564913</v>
      </c>
      <c r="D115" s="106">
        <f t="shared" si="11"/>
        <v>286.23899826093549</v>
      </c>
      <c r="E115" s="106">
        <f t="shared" si="12"/>
        <v>25903.61761887146</v>
      </c>
      <c r="F115" s="106">
        <f t="shared" si="13"/>
        <v>94096.38238112854</v>
      </c>
      <c r="G115" s="106">
        <f t="shared" si="14"/>
        <v>940.96382381128547</v>
      </c>
      <c r="H115" s="106">
        <f t="shared" si="15"/>
        <v>95037.346204939822</v>
      </c>
    </row>
    <row r="116" spans="1:8" x14ac:dyDescent="0.25">
      <c r="A116" s="105">
        <f t="shared" si="8"/>
        <v>99</v>
      </c>
      <c r="B116" s="106">
        <f t="shared" si="9"/>
        <v>443.54336722658462</v>
      </c>
      <c r="C116" s="107">
        <f t="shared" si="10"/>
        <v>156.82730396854757</v>
      </c>
      <c r="D116" s="106">
        <f t="shared" si="11"/>
        <v>286.71606325803702</v>
      </c>
      <c r="E116" s="106">
        <f t="shared" si="12"/>
        <v>26190.333682129498</v>
      </c>
      <c r="F116" s="106">
        <f t="shared" si="13"/>
        <v>93809.666317870506</v>
      </c>
      <c r="G116" s="106">
        <f t="shared" si="14"/>
        <v>938.09666317870506</v>
      </c>
      <c r="H116" s="106">
        <f t="shared" si="15"/>
        <v>94747.762981049207</v>
      </c>
    </row>
    <row r="117" spans="1:8" x14ac:dyDescent="0.25">
      <c r="A117" s="105">
        <f t="shared" si="8"/>
        <v>100</v>
      </c>
      <c r="B117" s="106">
        <f t="shared" si="9"/>
        <v>443.54336722658462</v>
      </c>
      <c r="C117" s="107">
        <f t="shared" si="10"/>
        <v>156.34944386311753</v>
      </c>
      <c r="D117" s="106">
        <f t="shared" si="11"/>
        <v>287.19392336346709</v>
      </c>
      <c r="E117" s="106">
        <f t="shared" si="12"/>
        <v>26477.527605492964</v>
      </c>
      <c r="F117" s="106">
        <f t="shared" si="13"/>
        <v>93522.472394507029</v>
      </c>
      <c r="G117" s="106">
        <f t="shared" si="14"/>
        <v>935.22472394507031</v>
      </c>
      <c r="H117" s="106">
        <f t="shared" si="15"/>
        <v>94457.697118452095</v>
      </c>
    </row>
    <row r="118" spans="1:8" x14ac:dyDescent="0.25">
      <c r="A118" s="105">
        <f t="shared" si="8"/>
        <v>101</v>
      </c>
      <c r="B118" s="106">
        <f t="shared" si="9"/>
        <v>443.54336722658462</v>
      </c>
      <c r="C118" s="107">
        <f t="shared" si="10"/>
        <v>155.87078732417839</v>
      </c>
      <c r="D118" s="106">
        <f t="shared" si="11"/>
        <v>287.67257990240626</v>
      </c>
      <c r="E118" s="106">
        <f t="shared" si="12"/>
        <v>26765.20018539537</v>
      </c>
      <c r="F118" s="106">
        <f t="shared" si="13"/>
        <v>93234.79981460463</v>
      </c>
      <c r="G118" s="106">
        <f t="shared" si="14"/>
        <v>932.34799814604628</v>
      </c>
      <c r="H118" s="106">
        <f t="shared" si="15"/>
        <v>94167.147812750671</v>
      </c>
    </row>
    <row r="119" spans="1:8" x14ac:dyDescent="0.25">
      <c r="A119" s="105">
        <f t="shared" si="8"/>
        <v>102</v>
      </c>
      <c r="B119" s="106">
        <f t="shared" si="9"/>
        <v>443.54336722658462</v>
      </c>
      <c r="C119" s="107">
        <f t="shared" si="10"/>
        <v>155.39133302434107</v>
      </c>
      <c r="D119" s="106">
        <f t="shared" si="11"/>
        <v>288.15203420224356</v>
      </c>
      <c r="E119" s="106">
        <f t="shared" si="12"/>
        <v>27053.352219597615</v>
      </c>
      <c r="F119" s="106">
        <f t="shared" si="13"/>
        <v>92946.647780402389</v>
      </c>
      <c r="G119" s="106">
        <f t="shared" si="14"/>
        <v>929.46647780402395</v>
      </c>
      <c r="H119" s="106">
        <f t="shared" si="15"/>
        <v>93876.114258206406</v>
      </c>
    </row>
    <row r="120" spans="1:8" x14ac:dyDescent="0.25">
      <c r="A120" s="105">
        <f t="shared" si="8"/>
        <v>103</v>
      </c>
      <c r="B120" s="106">
        <f t="shared" si="9"/>
        <v>443.54336722658462</v>
      </c>
      <c r="C120" s="107">
        <f t="shared" si="10"/>
        <v>154.91107963400398</v>
      </c>
      <c r="D120" s="106">
        <f t="shared" si="11"/>
        <v>288.63228759258061</v>
      </c>
      <c r="E120" s="106">
        <f t="shared" si="12"/>
        <v>27341.984507190195</v>
      </c>
      <c r="F120" s="106">
        <f t="shared" si="13"/>
        <v>92658.015492809805</v>
      </c>
      <c r="G120" s="106">
        <f t="shared" si="14"/>
        <v>926.58015492809807</v>
      </c>
      <c r="H120" s="106">
        <f t="shared" si="15"/>
        <v>93584.595647737908</v>
      </c>
    </row>
    <row r="121" spans="1:8" x14ac:dyDescent="0.25">
      <c r="A121" s="105">
        <f t="shared" ref="A121:A184" si="16">IF(A120&lt;$B$5*$B$6,A120+1,"")</f>
        <v>104</v>
      </c>
      <c r="B121" s="106">
        <f t="shared" ref="B121:B184" si="17">IF(A121="","",-PMT($B$4/$B$6,$B$5*$B$6,$B$3,,$B$12))</f>
        <v>443.54336722658462</v>
      </c>
      <c r="C121" s="107">
        <f t="shared" ref="C121:C184" si="18">IF(A121="","",$B$4/$B$6*F120)</f>
        <v>154.43002582134969</v>
      </c>
      <c r="D121" s="106">
        <f t="shared" ref="D121:D184" si="19">IF(A121="","",B121-C121)</f>
        <v>289.11334140523491</v>
      </c>
      <c r="E121" s="106">
        <f t="shared" ref="E121:E184" si="20">IF(A121="","",D121+E120)</f>
        <v>27631.097848595429</v>
      </c>
      <c r="F121" s="106">
        <f t="shared" ref="F121:F184" si="21">IF(A121="","",$F$17-E121)</f>
        <v>92368.902151404574</v>
      </c>
      <c r="G121" s="106">
        <f t="shared" si="14"/>
        <v>923.68902151404575</v>
      </c>
      <c r="H121" s="106">
        <f t="shared" si="15"/>
        <v>93292.591172918619</v>
      </c>
    </row>
    <row r="122" spans="1:8" x14ac:dyDescent="0.25">
      <c r="A122" s="105">
        <f t="shared" si="16"/>
        <v>105</v>
      </c>
      <c r="B122" s="106">
        <f t="shared" si="17"/>
        <v>443.54336722658462</v>
      </c>
      <c r="C122" s="107">
        <f t="shared" si="18"/>
        <v>153.94817025234096</v>
      </c>
      <c r="D122" s="106">
        <f t="shared" si="19"/>
        <v>289.59519697424366</v>
      </c>
      <c r="E122" s="106">
        <f t="shared" si="20"/>
        <v>27920.693045569671</v>
      </c>
      <c r="F122" s="106">
        <f t="shared" si="21"/>
        <v>92079.306954430329</v>
      </c>
      <c r="G122" s="106">
        <f t="shared" si="14"/>
        <v>920.79306954430331</v>
      </c>
      <c r="H122" s="106">
        <f t="shared" si="15"/>
        <v>93000.100023974635</v>
      </c>
    </row>
    <row r="123" spans="1:8" x14ac:dyDescent="0.25">
      <c r="A123" s="105">
        <f t="shared" si="16"/>
        <v>106</v>
      </c>
      <c r="B123" s="106">
        <f t="shared" si="17"/>
        <v>443.54336722658462</v>
      </c>
      <c r="C123" s="107">
        <f t="shared" si="18"/>
        <v>153.46551159071723</v>
      </c>
      <c r="D123" s="106">
        <f t="shared" si="19"/>
        <v>290.07785563586742</v>
      </c>
      <c r="E123" s="106">
        <f t="shared" si="20"/>
        <v>28210.770901205538</v>
      </c>
      <c r="F123" s="106">
        <f t="shared" si="21"/>
        <v>91789.229098794458</v>
      </c>
      <c r="G123" s="106">
        <f t="shared" si="14"/>
        <v>917.89229098794465</v>
      </c>
      <c r="H123" s="106">
        <f t="shared" si="15"/>
        <v>92707.121389782405</v>
      </c>
    </row>
    <row r="124" spans="1:8" x14ac:dyDescent="0.25">
      <c r="A124" s="105">
        <f t="shared" si="16"/>
        <v>107</v>
      </c>
      <c r="B124" s="106">
        <f t="shared" si="17"/>
        <v>443.54336722658462</v>
      </c>
      <c r="C124" s="107">
        <f t="shared" si="18"/>
        <v>152.98204849799077</v>
      </c>
      <c r="D124" s="106">
        <f t="shared" si="19"/>
        <v>290.56131872859385</v>
      </c>
      <c r="E124" s="106">
        <f t="shared" si="20"/>
        <v>28501.332219934131</v>
      </c>
      <c r="F124" s="106">
        <f t="shared" si="21"/>
        <v>91498.667780065865</v>
      </c>
      <c r="G124" s="106">
        <f t="shared" si="14"/>
        <v>914.98667780065864</v>
      </c>
      <c r="H124" s="106">
        <f t="shared" si="15"/>
        <v>92413.65445786652</v>
      </c>
    </row>
    <row r="125" spans="1:8" x14ac:dyDescent="0.25">
      <c r="A125" s="105">
        <f t="shared" si="16"/>
        <v>108</v>
      </c>
      <c r="B125" s="106">
        <f t="shared" si="17"/>
        <v>443.54336722658462</v>
      </c>
      <c r="C125" s="107">
        <f t="shared" si="18"/>
        <v>152.49777963344312</v>
      </c>
      <c r="D125" s="106">
        <f t="shared" si="19"/>
        <v>291.04558759314148</v>
      </c>
      <c r="E125" s="106">
        <f t="shared" si="20"/>
        <v>28792.377807527271</v>
      </c>
      <c r="F125" s="106">
        <f t="shared" si="21"/>
        <v>91207.622192472729</v>
      </c>
      <c r="G125" s="106">
        <f t="shared" si="14"/>
        <v>912.07622192472729</v>
      </c>
      <c r="H125" s="106">
        <f t="shared" si="15"/>
        <v>92119.698414397455</v>
      </c>
    </row>
    <row r="126" spans="1:8" x14ac:dyDescent="0.25">
      <c r="A126" s="105">
        <f t="shared" si="16"/>
        <v>109</v>
      </c>
      <c r="B126" s="106">
        <f t="shared" si="17"/>
        <v>443.54336722658462</v>
      </c>
      <c r="C126" s="107">
        <f t="shared" si="18"/>
        <v>152.01270365412122</v>
      </c>
      <c r="D126" s="106">
        <f t="shared" si="19"/>
        <v>291.53066357246337</v>
      </c>
      <c r="E126" s="106">
        <f t="shared" si="20"/>
        <v>29083.908471099734</v>
      </c>
      <c r="F126" s="106">
        <f t="shared" si="21"/>
        <v>90916.091528900259</v>
      </c>
      <c r="G126" s="106">
        <f t="shared" si="14"/>
        <v>909.16091528900256</v>
      </c>
      <c r="H126" s="106">
        <f t="shared" si="15"/>
        <v>91825.25244418926</v>
      </c>
    </row>
    <row r="127" spans="1:8" x14ac:dyDescent="0.25">
      <c r="A127" s="105">
        <f t="shared" si="16"/>
        <v>110</v>
      </c>
      <c r="B127" s="106">
        <f t="shared" si="17"/>
        <v>443.54336722658462</v>
      </c>
      <c r="C127" s="107">
        <f t="shared" si="18"/>
        <v>151.52681921483378</v>
      </c>
      <c r="D127" s="106">
        <f t="shared" si="19"/>
        <v>292.01654801175084</v>
      </c>
      <c r="E127" s="106">
        <f t="shared" si="20"/>
        <v>29375.925019111484</v>
      </c>
      <c r="F127" s="106">
        <f t="shared" si="21"/>
        <v>90624.074980888516</v>
      </c>
      <c r="G127" s="106">
        <f t="shared" si="14"/>
        <v>906.2407498088852</v>
      </c>
      <c r="H127" s="106">
        <f t="shared" si="15"/>
        <v>91530.315730697403</v>
      </c>
    </row>
    <row r="128" spans="1:8" x14ac:dyDescent="0.25">
      <c r="A128" s="105">
        <f t="shared" si="16"/>
        <v>111</v>
      </c>
      <c r="B128" s="106">
        <f t="shared" si="17"/>
        <v>443.54336722658462</v>
      </c>
      <c r="C128" s="107">
        <f t="shared" si="18"/>
        <v>151.04012496814752</v>
      </c>
      <c r="D128" s="106">
        <f t="shared" si="19"/>
        <v>292.50324225843713</v>
      </c>
      <c r="E128" s="106">
        <f t="shared" si="20"/>
        <v>29668.428261369922</v>
      </c>
      <c r="F128" s="106">
        <f t="shared" si="21"/>
        <v>90331.571738630082</v>
      </c>
      <c r="G128" s="106">
        <f t="shared" si="14"/>
        <v>903.31571738630089</v>
      </c>
      <c r="H128" s="106">
        <f t="shared" si="15"/>
        <v>91234.887456016382</v>
      </c>
    </row>
    <row r="129" spans="1:8" x14ac:dyDescent="0.25">
      <c r="A129" s="105">
        <f t="shared" si="16"/>
        <v>112</v>
      </c>
      <c r="B129" s="106">
        <f t="shared" si="17"/>
        <v>443.54336722658462</v>
      </c>
      <c r="C129" s="107">
        <f t="shared" si="18"/>
        <v>150.55261956438349</v>
      </c>
      <c r="D129" s="106">
        <f t="shared" si="19"/>
        <v>292.9907476622011</v>
      </c>
      <c r="E129" s="106">
        <f t="shared" si="20"/>
        <v>29961.419009032121</v>
      </c>
      <c r="F129" s="106">
        <f t="shared" si="21"/>
        <v>90038.580990967879</v>
      </c>
      <c r="G129" s="106">
        <f t="shared" si="14"/>
        <v>900.38580990967876</v>
      </c>
      <c r="H129" s="106">
        <f t="shared" si="15"/>
        <v>90938.966800877562</v>
      </c>
    </row>
    <row r="130" spans="1:8" x14ac:dyDescent="0.25">
      <c r="A130" s="105">
        <f t="shared" si="16"/>
        <v>113</v>
      </c>
      <c r="B130" s="106">
        <f t="shared" si="17"/>
        <v>443.54336722658462</v>
      </c>
      <c r="C130" s="107">
        <f t="shared" si="18"/>
        <v>150.06430165161314</v>
      </c>
      <c r="D130" s="106">
        <f t="shared" si="19"/>
        <v>293.47906557497151</v>
      </c>
      <c r="E130" s="106">
        <f t="shared" si="20"/>
        <v>30254.898074607092</v>
      </c>
      <c r="F130" s="106">
        <f t="shared" si="21"/>
        <v>89745.101925392912</v>
      </c>
      <c r="G130" s="106">
        <f t="shared" si="14"/>
        <v>897.45101925392919</v>
      </c>
      <c r="H130" s="106">
        <f t="shared" si="15"/>
        <v>90642.552944646843</v>
      </c>
    </row>
    <row r="131" spans="1:8" x14ac:dyDescent="0.25">
      <c r="A131" s="105">
        <f t="shared" si="16"/>
        <v>114</v>
      </c>
      <c r="B131" s="106">
        <f t="shared" si="17"/>
        <v>443.54336722658462</v>
      </c>
      <c r="C131" s="107">
        <f t="shared" si="18"/>
        <v>149.57516987565486</v>
      </c>
      <c r="D131" s="106">
        <f t="shared" si="19"/>
        <v>293.96819735092976</v>
      </c>
      <c r="E131" s="106">
        <f t="shared" si="20"/>
        <v>30548.866271958021</v>
      </c>
      <c r="F131" s="106">
        <f t="shared" si="21"/>
        <v>89451.133728041983</v>
      </c>
      <c r="G131" s="106">
        <f t="shared" si="14"/>
        <v>894.51133728041987</v>
      </c>
      <c r="H131" s="106">
        <f t="shared" si="15"/>
        <v>90345.645065322402</v>
      </c>
    </row>
    <row r="132" spans="1:8" x14ac:dyDescent="0.25">
      <c r="A132" s="105">
        <f t="shared" si="16"/>
        <v>115</v>
      </c>
      <c r="B132" s="106">
        <f t="shared" si="17"/>
        <v>443.54336722658462</v>
      </c>
      <c r="C132" s="107">
        <f t="shared" si="18"/>
        <v>149.08522288006998</v>
      </c>
      <c r="D132" s="106">
        <f t="shared" si="19"/>
        <v>294.45814434651464</v>
      </c>
      <c r="E132" s="106">
        <f t="shared" si="20"/>
        <v>30843.324416304535</v>
      </c>
      <c r="F132" s="106">
        <f t="shared" si="21"/>
        <v>89156.675583695469</v>
      </c>
      <c r="G132" s="106">
        <f t="shared" si="14"/>
        <v>891.56675583695471</v>
      </c>
      <c r="H132" s="106">
        <f t="shared" si="15"/>
        <v>90048.242339532429</v>
      </c>
    </row>
    <row r="133" spans="1:8" x14ac:dyDescent="0.25">
      <c r="A133" s="105">
        <f t="shared" si="16"/>
        <v>116</v>
      </c>
      <c r="B133" s="106">
        <f t="shared" si="17"/>
        <v>443.54336722658462</v>
      </c>
      <c r="C133" s="107">
        <f t="shared" si="18"/>
        <v>148.59445930615914</v>
      </c>
      <c r="D133" s="106">
        <f t="shared" si="19"/>
        <v>294.94890792042548</v>
      </c>
      <c r="E133" s="106">
        <f t="shared" si="20"/>
        <v>31138.27332422496</v>
      </c>
      <c r="F133" s="106">
        <f t="shared" si="21"/>
        <v>88861.726675775048</v>
      </c>
      <c r="G133" s="106">
        <f t="shared" si="14"/>
        <v>888.61726675775049</v>
      </c>
      <c r="H133" s="106">
        <f t="shared" si="15"/>
        <v>89750.343942532796</v>
      </c>
    </row>
    <row r="134" spans="1:8" x14ac:dyDescent="0.25">
      <c r="A134" s="105">
        <f t="shared" si="16"/>
        <v>117</v>
      </c>
      <c r="B134" s="106">
        <f t="shared" si="17"/>
        <v>443.54336722658462</v>
      </c>
      <c r="C134" s="107">
        <f t="shared" si="18"/>
        <v>148.10287779295842</v>
      </c>
      <c r="D134" s="106">
        <f t="shared" si="19"/>
        <v>295.44048943362623</v>
      </c>
      <c r="E134" s="106">
        <f t="shared" si="20"/>
        <v>31433.713813658585</v>
      </c>
      <c r="F134" s="106">
        <f t="shared" si="21"/>
        <v>88566.286186341415</v>
      </c>
      <c r="G134" s="106">
        <f t="shared" si="14"/>
        <v>885.66286186341415</v>
      </c>
      <c r="H134" s="106">
        <f t="shared" si="15"/>
        <v>89451.949048204828</v>
      </c>
    </row>
    <row r="135" spans="1:8" x14ac:dyDescent="0.25">
      <c r="A135" s="105">
        <f t="shared" si="16"/>
        <v>118</v>
      </c>
      <c r="B135" s="106">
        <f t="shared" si="17"/>
        <v>443.54336722658462</v>
      </c>
      <c r="C135" s="107">
        <f t="shared" si="18"/>
        <v>147.61047697723569</v>
      </c>
      <c r="D135" s="106">
        <f t="shared" si="19"/>
        <v>295.93289024934893</v>
      </c>
      <c r="E135" s="106">
        <f t="shared" si="20"/>
        <v>31729.646703907936</v>
      </c>
      <c r="F135" s="106">
        <f t="shared" si="21"/>
        <v>88270.353296092071</v>
      </c>
      <c r="G135" s="106">
        <f t="shared" si="14"/>
        <v>882.70353296092071</v>
      </c>
      <c r="H135" s="106">
        <f t="shared" si="15"/>
        <v>89153.056829052992</v>
      </c>
    </row>
    <row r="136" spans="1:8" x14ac:dyDescent="0.25">
      <c r="A136" s="105">
        <f t="shared" si="16"/>
        <v>119</v>
      </c>
      <c r="B136" s="106">
        <f t="shared" si="17"/>
        <v>443.54336722658462</v>
      </c>
      <c r="C136" s="107">
        <f t="shared" si="18"/>
        <v>147.11725549348679</v>
      </c>
      <c r="D136" s="106">
        <f t="shared" si="19"/>
        <v>296.42611173309785</v>
      </c>
      <c r="E136" s="106">
        <f t="shared" si="20"/>
        <v>32026.072815641033</v>
      </c>
      <c r="F136" s="106">
        <f t="shared" si="21"/>
        <v>87973.927184358967</v>
      </c>
      <c r="G136" s="106">
        <f t="shared" si="14"/>
        <v>879.73927184358968</v>
      </c>
      <c r="H136" s="106">
        <f t="shared" si="15"/>
        <v>88853.666456202554</v>
      </c>
    </row>
    <row r="137" spans="1:8" x14ac:dyDescent="0.25">
      <c r="A137" s="105">
        <f t="shared" si="16"/>
        <v>120</v>
      </c>
      <c r="B137" s="106">
        <f t="shared" si="17"/>
        <v>443.54336722658462</v>
      </c>
      <c r="C137" s="107">
        <f t="shared" si="18"/>
        <v>146.62321197393163</v>
      </c>
      <c r="D137" s="106">
        <f t="shared" si="19"/>
        <v>296.92015525265299</v>
      </c>
      <c r="E137" s="106">
        <f t="shared" si="20"/>
        <v>32322.992970893687</v>
      </c>
      <c r="F137" s="106">
        <f t="shared" si="21"/>
        <v>87677.007029106317</v>
      </c>
      <c r="G137" s="106">
        <f t="shared" si="14"/>
        <v>876.77007029106323</v>
      </c>
      <c r="H137" s="106">
        <f t="shared" si="15"/>
        <v>88553.777099397383</v>
      </c>
    </row>
    <row r="138" spans="1:8" x14ac:dyDescent="0.25">
      <c r="A138" s="105">
        <f t="shared" si="16"/>
        <v>121</v>
      </c>
      <c r="B138" s="106">
        <f t="shared" si="17"/>
        <v>443.54336722658462</v>
      </c>
      <c r="C138" s="107">
        <f t="shared" si="18"/>
        <v>146.12834504851054</v>
      </c>
      <c r="D138" s="106">
        <f t="shared" si="19"/>
        <v>297.41502217807408</v>
      </c>
      <c r="E138" s="106">
        <f t="shared" si="20"/>
        <v>32620.40799307176</v>
      </c>
      <c r="F138" s="106">
        <f t="shared" si="21"/>
        <v>87379.592006928244</v>
      </c>
      <c r="G138" s="106">
        <f t="shared" si="14"/>
        <v>873.79592006928249</v>
      </c>
      <c r="H138" s="106">
        <f t="shared" si="15"/>
        <v>88253.38792699753</v>
      </c>
    </row>
    <row r="139" spans="1:8" x14ac:dyDescent="0.25">
      <c r="A139" s="105">
        <f t="shared" si="16"/>
        <v>122</v>
      </c>
      <c r="B139" s="106">
        <f t="shared" si="17"/>
        <v>443.54336722658462</v>
      </c>
      <c r="C139" s="107">
        <f t="shared" si="18"/>
        <v>145.63265334488042</v>
      </c>
      <c r="D139" s="106">
        <f t="shared" si="19"/>
        <v>297.91071388170417</v>
      </c>
      <c r="E139" s="106">
        <f t="shared" si="20"/>
        <v>32918.318706953462</v>
      </c>
      <c r="F139" s="106">
        <f t="shared" si="21"/>
        <v>87081.681293046538</v>
      </c>
      <c r="G139" s="106">
        <f t="shared" si="14"/>
        <v>870.8168129304654</v>
      </c>
      <c r="H139" s="106">
        <f t="shared" si="15"/>
        <v>87952.498105977007</v>
      </c>
    </row>
    <row r="140" spans="1:8" x14ac:dyDescent="0.25">
      <c r="A140" s="105">
        <f t="shared" si="16"/>
        <v>123</v>
      </c>
      <c r="B140" s="106">
        <f t="shared" si="17"/>
        <v>443.54336722658462</v>
      </c>
      <c r="C140" s="107">
        <f t="shared" si="18"/>
        <v>145.1361354884109</v>
      </c>
      <c r="D140" s="106">
        <f t="shared" si="19"/>
        <v>298.40723173817372</v>
      </c>
      <c r="E140" s="106">
        <f t="shared" si="20"/>
        <v>33216.725938691634</v>
      </c>
      <c r="F140" s="106">
        <f t="shared" si="21"/>
        <v>86783.274061308359</v>
      </c>
      <c r="G140" s="106">
        <f t="shared" si="14"/>
        <v>867.83274061308362</v>
      </c>
      <c r="H140" s="106">
        <f t="shared" si="15"/>
        <v>87651.106801921444</v>
      </c>
    </row>
    <row r="141" spans="1:8" x14ac:dyDescent="0.25">
      <c r="A141" s="105">
        <f t="shared" si="16"/>
        <v>124</v>
      </c>
      <c r="B141" s="106">
        <f t="shared" si="17"/>
        <v>443.54336722658462</v>
      </c>
      <c r="C141" s="107">
        <f t="shared" si="18"/>
        <v>144.63879010218062</v>
      </c>
      <c r="D141" s="106">
        <f t="shared" si="19"/>
        <v>298.904577124404</v>
      </c>
      <c r="E141" s="106">
        <f t="shared" si="20"/>
        <v>33515.630515816039</v>
      </c>
      <c r="F141" s="106">
        <f t="shared" si="21"/>
        <v>86484.369484183961</v>
      </c>
      <c r="G141" s="106">
        <f t="shared" si="14"/>
        <v>864.84369484183958</v>
      </c>
      <c r="H141" s="106">
        <f t="shared" si="15"/>
        <v>87349.213179025799</v>
      </c>
    </row>
    <row r="142" spans="1:8" x14ac:dyDescent="0.25">
      <c r="A142" s="105">
        <f t="shared" si="16"/>
        <v>125</v>
      </c>
      <c r="B142" s="106">
        <f t="shared" si="17"/>
        <v>443.54336722658462</v>
      </c>
      <c r="C142" s="107">
        <f t="shared" si="18"/>
        <v>144.14061580697327</v>
      </c>
      <c r="D142" s="106">
        <f t="shared" si="19"/>
        <v>299.40275141961138</v>
      </c>
      <c r="E142" s="106">
        <f t="shared" si="20"/>
        <v>33815.033267235653</v>
      </c>
      <c r="F142" s="106">
        <f t="shared" si="21"/>
        <v>86184.966732764355</v>
      </c>
      <c r="G142" s="106">
        <f t="shared" si="14"/>
        <v>861.8496673276436</v>
      </c>
      <c r="H142" s="106">
        <f t="shared" si="15"/>
        <v>87046.816400091993</v>
      </c>
    </row>
    <row r="143" spans="1:8" x14ac:dyDescent="0.25">
      <c r="A143" s="105">
        <f t="shared" si="16"/>
        <v>126</v>
      </c>
      <c r="B143" s="106">
        <f t="shared" si="17"/>
        <v>443.54336722658462</v>
      </c>
      <c r="C143" s="107">
        <f t="shared" si="18"/>
        <v>143.64161122127393</v>
      </c>
      <c r="D143" s="106">
        <f t="shared" si="19"/>
        <v>299.90175600531069</v>
      </c>
      <c r="E143" s="106">
        <f t="shared" si="20"/>
        <v>34114.935023240963</v>
      </c>
      <c r="F143" s="106">
        <f t="shared" si="21"/>
        <v>85885.064976759037</v>
      </c>
      <c r="G143" s="106">
        <f t="shared" si="14"/>
        <v>858.85064976759043</v>
      </c>
      <c r="H143" s="106">
        <f t="shared" si="15"/>
        <v>86743.915626526621</v>
      </c>
    </row>
    <row r="144" spans="1:8" x14ac:dyDescent="0.25">
      <c r="A144" s="105">
        <f t="shared" si="16"/>
        <v>127</v>
      </c>
      <c r="B144" s="106">
        <f t="shared" si="17"/>
        <v>443.54336722658462</v>
      </c>
      <c r="C144" s="107">
        <f t="shared" si="18"/>
        <v>143.14177496126507</v>
      </c>
      <c r="D144" s="106">
        <f t="shared" si="19"/>
        <v>300.40159226531955</v>
      </c>
      <c r="E144" s="106">
        <f t="shared" si="20"/>
        <v>34415.336615506283</v>
      </c>
      <c r="F144" s="106">
        <f t="shared" si="21"/>
        <v>85584.663384493717</v>
      </c>
      <c r="G144" s="106">
        <f t="shared" si="14"/>
        <v>855.84663384493717</v>
      </c>
      <c r="H144" s="106">
        <f t="shared" si="15"/>
        <v>86440.510018338653</v>
      </c>
    </row>
    <row r="145" spans="1:8" x14ac:dyDescent="0.25">
      <c r="A145" s="105">
        <f t="shared" si="16"/>
        <v>128</v>
      </c>
      <c r="B145" s="106">
        <f t="shared" si="17"/>
        <v>443.54336722658462</v>
      </c>
      <c r="C145" s="107">
        <f t="shared" si="18"/>
        <v>142.64110564082287</v>
      </c>
      <c r="D145" s="106">
        <f t="shared" si="19"/>
        <v>300.90226158576172</v>
      </c>
      <c r="E145" s="106">
        <f t="shared" si="20"/>
        <v>34716.238877092044</v>
      </c>
      <c r="F145" s="106">
        <f t="shared" si="21"/>
        <v>85283.761122907948</v>
      </c>
      <c r="G145" s="106">
        <f t="shared" si="14"/>
        <v>852.83761122907947</v>
      </c>
      <c r="H145" s="106">
        <f t="shared" si="15"/>
        <v>86136.598734137035</v>
      </c>
    </row>
    <row r="146" spans="1:8" x14ac:dyDescent="0.25">
      <c r="A146" s="105">
        <f t="shared" si="16"/>
        <v>129</v>
      </c>
      <c r="B146" s="106">
        <f t="shared" si="17"/>
        <v>443.54336722658462</v>
      </c>
      <c r="C146" s="107">
        <f t="shared" si="18"/>
        <v>142.13960187151326</v>
      </c>
      <c r="D146" s="106">
        <f t="shared" si="19"/>
        <v>301.40376535507136</v>
      </c>
      <c r="E146" s="106">
        <f t="shared" si="20"/>
        <v>35017.642642447114</v>
      </c>
      <c r="F146" s="106">
        <f t="shared" si="21"/>
        <v>84982.357357552886</v>
      </c>
      <c r="G146" s="106">
        <f t="shared" si="14"/>
        <v>849.82357357552883</v>
      </c>
      <c r="H146" s="106">
        <f t="shared" si="15"/>
        <v>85832.180931128416</v>
      </c>
    </row>
    <row r="147" spans="1:8" x14ac:dyDescent="0.25">
      <c r="A147" s="105">
        <f t="shared" si="16"/>
        <v>130</v>
      </c>
      <c r="B147" s="106">
        <f t="shared" si="17"/>
        <v>443.54336722658462</v>
      </c>
      <c r="C147" s="107">
        <f t="shared" si="18"/>
        <v>141.63726226258817</v>
      </c>
      <c r="D147" s="106">
        <f t="shared" si="19"/>
        <v>301.90610496399643</v>
      </c>
      <c r="E147" s="106">
        <f t="shared" si="20"/>
        <v>35319.548747411107</v>
      </c>
      <c r="F147" s="106">
        <f t="shared" si="21"/>
        <v>84680.451252588886</v>
      </c>
      <c r="G147" s="106">
        <f t="shared" ref="G147:G210" si="22">IF(A147="","",$B$11*F147)</f>
        <v>846.80451252588887</v>
      </c>
      <c r="H147" s="106">
        <f t="shared" ref="H147:H210" si="23">IF(A147="","",F147+G147)</f>
        <v>85527.25576511478</v>
      </c>
    </row>
    <row r="148" spans="1:8" x14ac:dyDescent="0.25">
      <c r="A148" s="105">
        <f t="shared" si="16"/>
        <v>131</v>
      </c>
      <c r="B148" s="106">
        <f t="shared" si="17"/>
        <v>443.54336722658462</v>
      </c>
      <c r="C148" s="107">
        <f t="shared" si="18"/>
        <v>141.13408542098148</v>
      </c>
      <c r="D148" s="106">
        <f t="shared" si="19"/>
        <v>302.40928180560314</v>
      </c>
      <c r="E148" s="106">
        <f t="shared" si="20"/>
        <v>35621.958029216708</v>
      </c>
      <c r="F148" s="106">
        <f t="shared" si="21"/>
        <v>84378.041970783292</v>
      </c>
      <c r="G148" s="106">
        <f t="shared" si="22"/>
        <v>843.78041970783295</v>
      </c>
      <c r="H148" s="106">
        <f t="shared" si="23"/>
        <v>85221.822390491128</v>
      </c>
    </row>
    <row r="149" spans="1:8" x14ac:dyDescent="0.25">
      <c r="A149" s="105">
        <f t="shared" si="16"/>
        <v>132</v>
      </c>
      <c r="B149" s="106">
        <f t="shared" si="17"/>
        <v>443.54336722658462</v>
      </c>
      <c r="C149" s="107">
        <f t="shared" si="18"/>
        <v>140.6300699513055</v>
      </c>
      <c r="D149" s="106">
        <f t="shared" si="19"/>
        <v>302.91329727527909</v>
      </c>
      <c r="E149" s="106">
        <f t="shared" si="20"/>
        <v>35924.871326491986</v>
      </c>
      <c r="F149" s="106">
        <f t="shared" si="21"/>
        <v>84075.128673508007</v>
      </c>
      <c r="G149" s="106">
        <f t="shared" si="22"/>
        <v>840.75128673508004</v>
      </c>
      <c r="H149" s="106">
        <f t="shared" si="23"/>
        <v>84915.879960243081</v>
      </c>
    </row>
    <row r="150" spans="1:8" x14ac:dyDescent="0.25">
      <c r="A150" s="105">
        <f t="shared" si="16"/>
        <v>133</v>
      </c>
      <c r="B150" s="106">
        <f t="shared" si="17"/>
        <v>443.54336722658462</v>
      </c>
      <c r="C150" s="107">
        <f t="shared" si="18"/>
        <v>140.12521445584667</v>
      </c>
      <c r="D150" s="106">
        <f t="shared" si="19"/>
        <v>303.41815277073795</v>
      </c>
      <c r="E150" s="106">
        <f t="shared" si="20"/>
        <v>36228.289479262727</v>
      </c>
      <c r="F150" s="106">
        <f t="shared" si="21"/>
        <v>83771.710520737281</v>
      </c>
      <c r="G150" s="106">
        <f t="shared" si="22"/>
        <v>837.71710520737281</v>
      </c>
      <c r="H150" s="106">
        <f t="shared" si="23"/>
        <v>84609.427625944649</v>
      </c>
    </row>
    <row r="151" spans="1:8" x14ac:dyDescent="0.25">
      <c r="A151" s="105">
        <f t="shared" si="16"/>
        <v>134</v>
      </c>
      <c r="B151" s="106">
        <f t="shared" si="17"/>
        <v>443.54336722658462</v>
      </c>
      <c r="C151" s="107">
        <f t="shared" si="18"/>
        <v>139.61951753456214</v>
      </c>
      <c r="D151" s="106">
        <f t="shared" si="19"/>
        <v>303.92384969202249</v>
      </c>
      <c r="E151" s="106">
        <f t="shared" si="20"/>
        <v>36532.213328954749</v>
      </c>
      <c r="F151" s="106">
        <f t="shared" si="21"/>
        <v>83467.786671045251</v>
      </c>
      <c r="G151" s="106">
        <f t="shared" si="22"/>
        <v>834.67786671045258</v>
      </c>
      <c r="H151" s="106">
        <f t="shared" si="23"/>
        <v>84302.464537755703</v>
      </c>
    </row>
    <row r="152" spans="1:8" x14ac:dyDescent="0.25">
      <c r="A152" s="105">
        <f t="shared" si="16"/>
        <v>135</v>
      </c>
      <c r="B152" s="106">
        <f t="shared" si="17"/>
        <v>443.54336722658462</v>
      </c>
      <c r="C152" s="107">
        <f t="shared" si="18"/>
        <v>139.11297778507543</v>
      </c>
      <c r="D152" s="106">
        <f t="shared" si="19"/>
        <v>304.43038944150919</v>
      </c>
      <c r="E152" s="106">
        <f t="shared" si="20"/>
        <v>36836.643718396255</v>
      </c>
      <c r="F152" s="106">
        <f t="shared" si="21"/>
        <v>83163.356281603745</v>
      </c>
      <c r="G152" s="106">
        <f t="shared" si="22"/>
        <v>831.63356281603751</v>
      </c>
      <c r="H152" s="106">
        <f t="shared" si="23"/>
        <v>83994.989844419775</v>
      </c>
    </row>
    <row r="153" spans="1:8" x14ac:dyDescent="0.25">
      <c r="A153" s="105">
        <f t="shared" si="16"/>
        <v>136</v>
      </c>
      <c r="B153" s="106">
        <f t="shared" si="17"/>
        <v>443.54336722658462</v>
      </c>
      <c r="C153" s="107">
        <f t="shared" si="18"/>
        <v>138.60559380267293</v>
      </c>
      <c r="D153" s="106">
        <f t="shared" si="19"/>
        <v>304.93777342391172</v>
      </c>
      <c r="E153" s="106">
        <f t="shared" si="20"/>
        <v>37141.581491820165</v>
      </c>
      <c r="F153" s="106">
        <f t="shared" si="21"/>
        <v>82858.418508179835</v>
      </c>
      <c r="G153" s="106">
        <f t="shared" si="22"/>
        <v>828.58418508179841</v>
      </c>
      <c r="H153" s="106">
        <f t="shared" si="23"/>
        <v>83687.002693261631</v>
      </c>
    </row>
    <row r="154" spans="1:8" x14ac:dyDescent="0.25">
      <c r="A154" s="105">
        <f t="shared" si="16"/>
        <v>137</v>
      </c>
      <c r="B154" s="106">
        <f t="shared" si="17"/>
        <v>443.54336722658462</v>
      </c>
      <c r="C154" s="107">
        <f t="shared" si="18"/>
        <v>138.09736418029973</v>
      </c>
      <c r="D154" s="106">
        <f t="shared" si="19"/>
        <v>305.44600304628489</v>
      </c>
      <c r="E154" s="106">
        <f t="shared" si="20"/>
        <v>37447.027494866452</v>
      </c>
      <c r="F154" s="106">
        <f t="shared" si="21"/>
        <v>82552.972505133541</v>
      </c>
      <c r="G154" s="106">
        <f t="shared" si="22"/>
        <v>825.52972505133539</v>
      </c>
      <c r="H154" s="106">
        <f t="shared" si="23"/>
        <v>83378.50223018488</v>
      </c>
    </row>
    <row r="155" spans="1:8" x14ac:dyDescent="0.25">
      <c r="A155" s="105">
        <f t="shared" si="16"/>
        <v>138</v>
      </c>
      <c r="B155" s="106">
        <f t="shared" si="17"/>
        <v>443.54336722658462</v>
      </c>
      <c r="C155" s="107">
        <f t="shared" si="18"/>
        <v>137.58828750855591</v>
      </c>
      <c r="D155" s="106">
        <f t="shared" si="19"/>
        <v>305.95507971802874</v>
      </c>
      <c r="E155" s="106">
        <f t="shared" si="20"/>
        <v>37752.982574584479</v>
      </c>
      <c r="F155" s="106">
        <f t="shared" si="21"/>
        <v>82247.017425415514</v>
      </c>
      <c r="G155" s="106">
        <f t="shared" si="22"/>
        <v>822.47017425415515</v>
      </c>
      <c r="H155" s="106">
        <f t="shared" si="23"/>
        <v>83069.487599669665</v>
      </c>
    </row>
    <row r="156" spans="1:8" x14ac:dyDescent="0.25">
      <c r="A156" s="105">
        <f t="shared" si="16"/>
        <v>139</v>
      </c>
      <c r="B156" s="106">
        <f t="shared" si="17"/>
        <v>443.54336722658462</v>
      </c>
      <c r="C156" s="107">
        <f t="shared" si="18"/>
        <v>137.07836237569254</v>
      </c>
      <c r="D156" s="106">
        <f t="shared" si="19"/>
        <v>306.46500485089211</v>
      </c>
      <c r="E156" s="106">
        <f t="shared" si="20"/>
        <v>38059.447579435371</v>
      </c>
      <c r="F156" s="106">
        <f t="shared" si="21"/>
        <v>81940.552420564636</v>
      </c>
      <c r="G156" s="106">
        <f t="shared" si="22"/>
        <v>819.40552420564643</v>
      </c>
      <c r="H156" s="106">
        <f t="shared" si="23"/>
        <v>82759.957944770285</v>
      </c>
    </row>
    <row r="157" spans="1:8" x14ac:dyDescent="0.25">
      <c r="A157" s="105">
        <f t="shared" si="16"/>
        <v>140</v>
      </c>
      <c r="B157" s="106">
        <f t="shared" si="17"/>
        <v>443.54336722658462</v>
      </c>
      <c r="C157" s="107">
        <f t="shared" si="18"/>
        <v>136.56758736760773</v>
      </c>
      <c r="D157" s="106">
        <f t="shared" si="19"/>
        <v>306.97577985897692</v>
      </c>
      <c r="E157" s="106">
        <f t="shared" si="20"/>
        <v>38366.423359294349</v>
      </c>
      <c r="F157" s="106">
        <f t="shared" si="21"/>
        <v>81633.576640705651</v>
      </c>
      <c r="G157" s="106">
        <f t="shared" si="22"/>
        <v>816.33576640705655</v>
      </c>
      <c r="H157" s="106">
        <f t="shared" si="23"/>
        <v>82449.912407112701</v>
      </c>
    </row>
    <row r="158" spans="1:8" x14ac:dyDescent="0.25">
      <c r="A158" s="105">
        <f t="shared" si="16"/>
        <v>141</v>
      </c>
      <c r="B158" s="106">
        <f t="shared" si="17"/>
        <v>443.54336722658462</v>
      </c>
      <c r="C158" s="107">
        <f t="shared" si="18"/>
        <v>136.05596106784276</v>
      </c>
      <c r="D158" s="106">
        <f t="shared" si="19"/>
        <v>307.48740615874186</v>
      </c>
      <c r="E158" s="106">
        <f t="shared" si="20"/>
        <v>38673.910765453089</v>
      </c>
      <c r="F158" s="106">
        <f t="shared" si="21"/>
        <v>81326.089234546904</v>
      </c>
      <c r="G158" s="106">
        <f t="shared" si="22"/>
        <v>813.26089234546907</v>
      </c>
      <c r="H158" s="106">
        <f t="shared" si="23"/>
        <v>82139.350126892372</v>
      </c>
    </row>
    <row r="159" spans="1:8" x14ac:dyDescent="0.25">
      <c r="A159" s="105">
        <f t="shared" si="16"/>
        <v>142</v>
      </c>
      <c r="B159" s="106">
        <f t="shared" si="17"/>
        <v>443.54336722658462</v>
      </c>
      <c r="C159" s="107">
        <f t="shared" si="18"/>
        <v>135.54348205757819</v>
      </c>
      <c r="D159" s="106">
        <f t="shared" si="19"/>
        <v>307.99988516900646</v>
      </c>
      <c r="E159" s="106">
        <f t="shared" si="20"/>
        <v>38981.910650622092</v>
      </c>
      <c r="F159" s="106">
        <f t="shared" si="21"/>
        <v>81018.0893493779</v>
      </c>
      <c r="G159" s="106">
        <f t="shared" si="22"/>
        <v>810.18089349377897</v>
      </c>
      <c r="H159" s="106">
        <f t="shared" si="23"/>
        <v>81828.270242871673</v>
      </c>
    </row>
    <row r="160" spans="1:8" x14ac:dyDescent="0.25">
      <c r="A160" s="105">
        <f t="shared" si="16"/>
        <v>143</v>
      </c>
      <c r="B160" s="106">
        <f t="shared" si="17"/>
        <v>443.54336722658462</v>
      </c>
      <c r="C160" s="107">
        <f t="shared" si="18"/>
        <v>135.03014891562984</v>
      </c>
      <c r="D160" s="106">
        <f t="shared" si="19"/>
        <v>308.51321831095481</v>
      </c>
      <c r="E160" s="106">
        <f t="shared" si="20"/>
        <v>39290.423868933045</v>
      </c>
      <c r="F160" s="106">
        <f t="shared" si="21"/>
        <v>80709.576131066948</v>
      </c>
      <c r="G160" s="106">
        <f t="shared" si="22"/>
        <v>807.09576131066945</v>
      </c>
      <c r="H160" s="106">
        <f t="shared" si="23"/>
        <v>81516.671892377621</v>
      </c>
    </row>
    <row r="161" spans="1:8" x14ac:dyDescent="0.25">
      <c r="A161" s="105">
        <f t="shared" si="16"/>
        <v>144</v>
      </c>
      <c r="B161" s="106">
        <f t="shared" si="17"/>
        <v>443.54336722658462</v>
      </c>
      <c r="C161" s="107">
        <f t="shared" si="18"/>
        <v>134.51596021844492</v>
      </c>
      <c r="D161" s="106">
        <f t="shared" si="19"/>
        <v>309.02740700813968</v>
      </c>
      <c r="E161" s="106">
        <f t="shared" si="20"/>
        <v>39599.451275941188</v>
      </c>
      <c r="F161" s="106">
        <f t="shared" si="21"/>
        <v>80400.548724058812</v>
      </c>
      <c r="G161" s="106">
        <f t="shared" si="22"/>
        <v>804.00548724058808</v>
      </c>
      <c r="H161" s="106">
        <f t="shared" si="23"/>
        <v>81204.554211299401</v>
      </c>
    </row>
    <row r="162" spans="1:8" x14ac:dyDescent="0.25">
      <c r="A162" s="105">
        <f t="shared" si="16"/>
        <v>145</v>
      </c>
      <c r="B162" s="106">
        <f t="shared" si="17"/>
        <v>443.54336722658462</v>
      </c>
      <c r="C162" s="107">
        <f t="shared" si="18"/>
        <v>134.00091454009802</v>
      </c>
      <c r="D162" s="106">
        <f t="shared" si="19"/>
        <v>309.54245268648663</v>
      </c>
      <c r="E162" s="106">
        <f t="shared" si="20"/>
        <v>39908.993728627676</v>
      </c>
      <c r="F162" s="106">
        <f t="shared" si="21"/>
        <v>80091.006271372316</v>
      </c>
      <c r="G162" s="106">
        <f t="shared" si="22"/>
        <v>800.91006271372316</v>
      </c>
      <c r="H162" s="106">
        <f t="shared" si="23"/>
        <v>80891.91633408604</v>
      </c>
    </row>
    <row r="163" spans="1:8" x14ac:dyDescent="0.25">
      <c r="A163" s="105">
        <f t="shared" si="16"/>
        <v>146</v>
      </c>
      <c r="B163" s="106">
        <f t="shared" si="17"/>
        <v>443.54336722658462</v>
      </c>
      <c r="C163" s="107">
        <f t="shared" si="18"/>
        <v>133.48501045228721</v>
      </c>
      <c r="D163" s="106">
        <f t="shared" si="19"/>
        <v>310.05835677429741</v>
      </c>
      <c r="E163" s="106">
        <f t="shared" si="20"/>
        <v>40219.052085401971</v>
      </c>
      <c r="F163" s="106">
        <f t="shared" si="21"/>
        <v>79780.947914598029</v>
      </c>
      <c r="G163" s="106">
        <f t="shared" si="22"/>
        <v>797.80947914598028</v>
      </c>
      <c r="H163" s="106">
        <f t="shared" si="23"/>
        <v>80578.757393744003</v>
      </c>
    </row>
    <row r="164" spans="1:8" x14ac:dyDescent="0.25">
      <c r="A164" s="105">
        <f t="shared" si="16"/>
        <v>147</v>
      </c>
      <c r="B164" s="106">
        <f t="shared" si="17"/>
        <v>443.54336722658462</v>
      </c>
      <c r="C164" s="107">
        <f t="shared" si="18"/>
        <v>132.96824652433006</v>
      </c>
      <c r="D164" s="106">
        <f t="shared" si="19"/>
        <v>310.57512070225459</v>
      </c>
      <c r="E164" s="106">
        <f t="shared" si="20"/>
        <v>40529.627206104225</v>
      </c>
      <c r="F164" s="106">
        <f t="shared" si="21"/>
        <v>79470.372793895775</v>
      </c>
      <c r="G164" s="106">
        <f t="shared" si="22"/>
        <v>794.70372793895774</v>
      </c>
      <c r="H164" s="106">
        <f t="shared" si="23"/>
        <v>80265.076521834737</v>
      </c>
    </row>
    <row r="165" spans="1:8" x14ac:dyDescent="0.25">
      <c r="A165" s="105">
        <f t="shared" si="16"/>
        <v>148</v>
      </c>
      <c r="B165" s="106">
        <f t="shared" si="17"/>
        <v>443.54336722658462</v>
      </c>
      <c r="C165" s="107">
        <f t="shared" si="18"/>
        <v>132.45062132315962</v>
      </c>
      <c r="D165" s="106">
        <f t="shared" si="19"/>
        <v>311.092745903425</v>
      </c>
      <c r="E165" s="106">
        <f t="shared" si="20"/>
        <v>40840.719952007654</v>
      </c>
      <c r="F165" s="106">
        <f t="shared" si="21"/>
        <v>79159.280047992346</v>
      </c>
      <c r="G165" s="106">
        <f t="shared" si="22"/>
        <v>791.59280047992343</v>
      </c>
      <c r="H165" s="106">
        <f t="shared" si="23"/>
        <v>79950.872848472267</v>
      </c>
    </row>
    <row r="166" spans="1:8" x14ac:dyDescent="0.25">
      <c r="A166" s="105">
        <f t="shared" si="16"/>
        <v>149</v>
      </c>
      <c r="B166" s="106">
        <f t="shared" si="17"/>
        <v>443.54336722658462</v>
      </c>
      <c r="C166" s="107">
        <f t="shared" si="18"/>
        <v>131.9321334133206</v>
      </c>
      <c r="D166" s="106">
        <f t="shared" si="19"/>
        <v>311.61123381326399</v>
      </c>
      <c r="E166" s="106">
        <f t="shared" si="20"/>
        <v>41152.33118582092</v>
      </c>
      <c r="F166" s="106">
        <f t="shared" si="21"/>
        <v>78847.66881417908</v>
      </c>
      <c r="G166" s="106">
        <f t="shared" si="22"/>
        <v>788.47668814179087</v>
      </c>
      <c r="H166" s="106">
        <f t="shared" si="23"/>
        <v>79636.145502320869</v>
      </c>
    </row>
    <row r="167" spans="1:8" x14ac:dyDescent="0.25">
      <c r="A167" s="105">
        <f t="shared" si="16"/>
        <v>150</v>
      </c>
      <c r="B167" s="106">
        <f t="shared" si="17"/>
        <v>443.54336722658462</v>
      </c>
      <c r="C167" s="107">
        <f t="shared" si="18"/>
        <v>131.41278135696516</v>
      </c>
      <c r="D167" s="106">
        <f t="shared" si="19"/>
        <v>312.13058586961949</v>
      </c>
      <c r="E167" s="106">
        <f t="shared" si="20"/>
        <v>41464.461771690541</v>
      </c>
      <c r="F167" s="106">
        <f t="shared" si="21"/>
        <v>78535.538228309451</v>
      </c>
      <c r="G167" s="106">
        <f t="shared" si="22"/>
        <v>785.35538228309451</v>
      </c>
      <c r="H167" s="106">
        <f t="shared" si="23"/>
        <v>79320.893610592553</v>
      </c>
    </row>
    <row r="168" spans="1:8" x14ac:dyDescent="0.25">
      <c r="A168" s="105">
        <f t="shared" si="16"/>
        <v>151</v>
      </c>
      <c r="B168" s="106">
        <f t="shared" si="17"/>
        <v>443.54336722658462</v>
      </c>
      <c r="C168" s="107">
        <f t="shared" si="18"/>
        <v>130.89256371384909</v>
      </c>
      <c r="D168" s="106">
        <f t="shared" si="19"/>
        <v>312.65080351273554</v>
      </c>
      <c r="E168" s="106">
        <f t="shared" si="20"/>
        <v>41777.112575203275</v>
      </c>
      <c r="F168" s="106">
        <f t="shared" si="21"/>
        <v>78222.887424796732</v>
      </c>
      <c r="G168" s="106">
        <f t="shared" si="22"/>
        <v>782.22887424796738</v>
      </c>
      <c r="H168" s="106">
        <f t="shared" si="23"/>
        <v>79005.116299044705</v>
      </c>
    </row>
    <row r="169" spans="1:8" x14ac:dyDescent="0.25">
      <c r="A169" s="105">
        <f t="shared" si="16"/>
        <v>152</v>
      </c>
      <c r="B169" s="106">
        <f t="shared" si="17"/>
        <v>443.54336722658462</v>
      </c>
      <c r="C169" s="107">
        <f t="shared" si="18"/>
        <v>130.37147904132789</v>
      </c>
      <c r="D169" s="106">
        <f t="shared" si="19"/>
        <v>313.17188818525676</v>
      </c>
      <c r="E169" s="106">
        <f t="shared" si="20"/>
        <v>42090.284463388532</v>
      </c>
      <c r="F169" s="106">
        <f t="shared" si="21"/>
        <v>77909.715536611475</v>
      </c>
      <c r="G169" s="106">
        <f t="shared" si="22"/>
        <v>779.09715536611475</v>
      </c>
      <c r="H169" s="106">
        <f t="shared" si="23"/>
        <v>78688.812691977597</v>
      </c>
    </row>
    <row r="170" spans="1:8" x14ac:dyDescent="0.25">
      <c r="A170" s="105">
        <f t="shared" si="16"/>
        <v>153</v>
      </c>
      <c r="B170" s="106">
        <f t="shared" si="17"/>
        <v>443.54336722658462</v>
      </c>
      <c r="C170" s="107">
        <f t="shared" si="18"/>
        <v>129.84952589435247</v>
      </c>
      <c r="D170" s="106">
        <f t="shared" si="19"/>
        <v>313.69384133223218</v>
      </c>
      <c r="E170" s="106">
        <f t="shared" si="20"/>
        <v>42403.978304720767</v>
      </c>
      <c r="F170" s="106">
        <f t="shared" si="21"/>
        <v>77596.021695279225</v>
      </c>
      <c r="G170" s="106">
        <f t="shared" si="22"/>
        <v>775.96021695279228</v>
      </c>
      <c r="H170" s="106">
        <f t="shared" si="23"/>
        <v>78371.981912232019</v>
      </c>
    </row>
    <row r="171" spans="1:8" x14ac:dyDescent="0.25">
      <c r="A171" s="105">
        <f t="shared" si="16"/>
        <v>154</v>
      </c>
      <c r="B171" s="106">
        <f t="shared" si="17"/>
        <v>443.54336722658462</v>
      </c>
      <c r="C171" s="107">
        <f t="shared" si="18"/>
        <v>129.32670282546539</v>
      </c>
      <c r="D171" s="106">
        <f t="shared" si="19"/>
        <v>314.21666440111926</v>
      </c>
      <c r="E171" s="106">
        <f t="shared" si="20"/>
        <v>42718.194969121883</v>
      </c>
      <c r="F171" s="106">
        <f t="shared" si="21"/>
        <v>77281.805030878109</v>
      </c>
      <c r="G171" s="106">
        <f t="shared" si="22"/>
        <v>772.81805030878115</v>
      </c>
      <c r="H171" s="106">
        <f t="shared" si="23"/>
        <v>78054.623081186888</v>
      </c>
    </row>
    <row r="172" spans="1:8" x14ac:dyDescent="0.25">
      <c r="A172" s="105">
        <f t="shared" si="16"/>
        <v>155</v>
      </c>
      <c r="B172" s="106">
        <f t="shared" si="17"/>
        <v>443.54336722658462</v>
      </c>
      <c r="C172" s="107">
        <f t="shared" si="18"/>
        <v>128.80300838479687</v>
      </c>
      <c r="D172" s="106">
        <f t="shared" si="19"/>
        <v>314.74035884178772</v>
      </c>
      <c r="E172" s="106">
        <f t="shared" si="20"/>
        <v>43032.935327963671</v>
      </c>
      <c r="F172" s="106">
        <f t="shared" si="21"/>
        <v>76967.064672036329</v>
      </c>
      <c r="G172" s="106">
        <f t="shared" si="22"/>
        <v>769.67064672036327</v>
      </c>
      <c r="H172" s="106">
        <f t="shared" si="23"/>
        <v>77736.735318756691</v>
      </c>
    </row>
    <row r="173" spans="1:8" x14ac:dyDescent="0.25">
      <c r="A173" s="105">
        <f t="shared" si="16"/>
        <v>156</v>
      </c>
      <c r="B173" s="106">
        <f t="shared" si="17"/>
        <v>443.54336722658462</v>
      </c>
      <c r="C173" s="107">
        <f t="shared" si="18"/>
        <v>128.27844112006056</v>
      </c>
      <c r="D173" s="106">
        <f t="shared" si="19"/>
        <v>315.26492610652406</v>
      </c>
      <c r="E173" s="106">
        <f t="shared" si="20"/>
        <v>43348.200254070194</v>
      </c>
      <c r="F173" s="106">
        <f t="shared" si="21"/>
        <v>76651.799745929806</v>
      </c>
      <c r="G173" s="106">
        <f t="shared" si="22"/>
        <v>766.51799745929804</v>
      </c>
      <c r="H173" s="106">
        <f t="shared" si="23"/>
        <v>77418.317743389111</v>
      </c>
    </row>
    <row r="174" spans="1:8" x14ac:dyDescent="0.25">
      <c r="A174" s="105">
        <f t="shared" si="16"/>
        <v>157</v>
      </c>
      <c r="B174" s="106">
        <f t="shared" si="17"/>
        <v>443.54336722658462</v>
      </c>
      <c r="C174" s="107">
        <f t="shared" si="18"/>
        <v>127.75299957654968</v>
      </c>
      <c r="D174" s="106">
        <f t="shared" si="19"/>
        <v>315.79036765003491</v>
      </c>
      <c r="E174" s="106">
        <f t="shared" si="20"/>
        <v>43663.99062172023</v>
      </c>
      <c r="F174" s="106">
        <f t="shared" si="21"/>
        <v>76336.009378279763</v>
      </c>
      <c r="G174" s="106">
        <f t="shared" si="22"/>
        <v>763.36009378279766</v>
      </c>
      <c r="H174" s="106">
        <f t="shared" si="23"/>
        <v>77099.369472062564</v>
      </c>
    </row>
    <row r="175" spans="1:8" x14ac:dyDescent="0.25">
      <c r="A175" s="105">
        <f t="shared" si="16"/>
        <v>158</v>
      </c>
      <c r="B175" s="106">
        <f t="shared" si="17"/>
        <v>443.54336722658462</v>
      </c>
      <c r="C175" s="107">
        <f t="shared" si="18"/>
        <v>127.22668229713295</v>
      </c>
      <c r="D175" s="106">
        <f t="shared" si="19"/>
        <v>316.31668492945164</v>
      </c>
      <c r="E175" s="106">
        <f t="shared" si="20"/>
        <v>43980.30730664968</v>
      </c>
      <c r="F175" s="106">
        <f t="shared" si="21"/>
        <v>76019.692693350313</v>
      </c>
      <c r="G175" s="106">
        <f t="shared" si="22"/>
        <v>760.19692693350316</v>
      </c>
      <c r="H175" s="106">
        <f t="shared" si="23"/>
        <v>76779.889620283822</v>
      </c>
    </row>
    <row r="176" spans="1:8" x14ac:dyDescent="0.25">
      <c r="A176" s="105">
        <f t="shared" si="16"/>
        <v>159</v>
      </c>
      <c r="B176" s="106">
        <f t="shared" si="17"/>
        <v>443.54336722658462</v>
      </c>
      <c r="C176" s="107">
        <f t="shared" si="18"/>
        <v>126.69948782225053</v>
      </c>
      <c r="D176" s="106">
        <f t="shared" si="19"/>
        <v>316.84387940433407</v>
      </c>
      <c r="E176" s="106">
        <f t="shared" si="20"/>
        <v>44297.151186054012</v>
      </c>
      <c r="F176" s="106">
        <f t="shared" si="21"/>
        <v>75702.848813945981</v>
      </c>
      <c r="G176" s="106">
        <f t="shared" si="22"/>
        <v>757.0284881394598</v>
      </c>
      <c r="H176" s="106">
        <f t="shared" si="23"/>
        <v>76459.877302085442</v>
      </c>
    </row>
    <row r="177" spans="1:8" x14ac:dyDescent="0.25">
      <c r="A177" s="105">
        <f t="shared" si="16"/>
        <v>160</v>
      </c>
      <c r="B177" s="106">
        <f t="shared" si="17"/>
        <v>443.54336722658462</v>
      </c>
      <c r="C177" s="107">
        <f t="shared" si="18"/>
        <v>126.17141468990998</v>
      </c>
      <c r="D177" s="106">
        <f t="shared" si="19"/>
        <v>317.37195253667466</v>
      </c>
      <c r="E177" s="106">
        <f t="shared" si="20"/>
        <v>44614.523138590688</v>
      </c>
      <c r="F177" s="106">
        <f t="shared" si="21"/>
        <v>75385.476861409319</v>
      </c>
      <c r="G177" s="106">
        <f t="shared" si="22"/>
        <v>753.85476861409325</v>
      </c>
      <c r="H177" s="106">
        <f t="shared" si="23"/>
        <v>76139.331630023415</v>
      </c>
    </row>
    <row r="178" spans="1:8" x14ac:dyDescent="0.25">
      <c r="A178" s="105">
        <f t="shared" si="16"/>
        <v>161</v>
      </c>
      <c r="B178" s="106">
        <f t="shared" si="17"/>
        <v>443.54336722658462</v>
      </c>
      <c r="C178" s="107">
        <f t="shared" si="18"/>
        <v>125.64246143568221</v>
      </c>
      <c r="D178" s="106">
        <f t="shared" si="19"/>
        <v>317.90090579090241</v>
      </c>
      <c r="E178" s="106">
        <f t="shared" si="20"/>
        <v>44932.424044381587</v>
      </c>
      <c r="F178" s="106">
        <f t="shared" si="21"/>
        <v>75067.575955618406</v>
      </c>
      <c r="G178" s="106">
        <f t="shared" si="22"/>
        <v>750.67575955618406</v>
      </c>
      <c r="H178" s="106">
        <f t="shared" si="23"/>
        <v>75818.251715174585</v>
      </c>
    </row>
    <row r="179" spans="1:8" x14ac:dyDescent="0.25">
      <c r="A179" s="105">
        <f t="shared" si="16"/>
        <v>162</v>
      </c>
      <c r="B179" s="106">
        <f t="shared" si="17"/>
        <v>443.54336722658462</v>
      </c>
      <c r="C179" s="107">
        <f t="shared" si="18"/>
        <v>125.11262659269735</v>
      </c>
      <c r="D179" s="106">
        <f t="shared" si="19"/>
        <v>318.43074063388724</v>
      </c>
      <c r="E179" s="106">
        <f t="shared" si="20"/>
        <v>45250.854785015472</v>
      </c>
      <c r="F179" s="106">
        <f t="shared" si="21"/>
        <v>74749.145214984528</v>
      </c>
      <c r="G179" s="106">
        <f t="shared" si="22"/>
        <v>747.49145214984526</v>
      </c>
      <c r="H179" s="106">
        <f t="shared" si="23"/>
        <v>75496.636667134371</v>
      </c>
    </row>
    <row r="180" spans="1:8" x14ac:dyDescent="0.25">
      <c r="A180" s="105">
        <f t="shared" si="16"/>
        <v>163</v>
      </c>
      <c r="B180" s="106">
        <f t="shared" si="17"/>
        <v>443.54336722658462</v>
      </c>
      <c r="C180" s="107">
        <f t="shared" si="18"/>
        <v>124.58190869164089</v>
      </c>
      <c r="D180" s="106">
        <f t="shared" si="19"/>
        <v>318.96145853494374</v>
      </c>
      <c r="E180" s="106">
        <f t="shared" si="20"/>
        <v>45569.816243550413</v>
      </c>
      <c r="F180" s="106">
        <f t="shared" si="21"/>
        <v>74430.18375644958</v>
      </c>
      <c r="G180" s="106">
        <f t="shared" si="22"/>
        <v>744.30183756449583</v>
      </c>
      <c r="H180" s="106">
        <f t="shared" si="23"/>
        <v>75174.48559401407</v>
      </c>
    </row>
    <row r="181" spans="1:8" x14ac:dyDescent="0.25">
      <c r="A181" s="105">
        <f t="shared" si="16"/>
        <v>164</v>
      </c>
      <c r="B181" s="106">
        <f t="shared" si="17"/>
        <v>443.54336722658462</v>
      </c>
      <c r="C181" s="107">
        <f t="shared" si="18"/>
        <v>124.05030626074931</v>
      </c>
      <c r="D181" s="106">
        <f t="shared" si="19"/>
        <v>319.4930609658353</v>
      </c>
      <c r="E181" s="106">
        <f t="shared" si="20"/>
        <v>45889.309304516246</v>
      </c>
      <c r="F181" s="106">
        <f t="shared" si="21"/>
        <v>74110.690695483761</v>
      </c>
      <c r="G181" s="106">
        <f t="shared" si="22"/>
        <v>741.10690695483765</v>
      </c>
      <c r="H181" s="106">
        <f t="shared" si="23"/>
        <v>74851.797602438601</v>
      </c>
    </row>
    <row r="182" spans="1:8" x14ac:dyDescent="0.25">
      <c r="A182" s="105">
        <f t="shared" si="16"/>
        <v>165</v>
      </c>
      <c r="B182" s="106">
        <f t="shared" si="17"/>
        <v>443.54336722658462</v>
      </c>
      <c r="C182" s="107">
        <f t="shared" si="18"/>
        <v>123.51781782580628</v>
      </c>
      <c r="D182" s="106">
        <f t="shared" si="19"/>
        <v>320.02554940077835</v>
      </c>
      <c r="E182" s="106">
        <f t="shared" si="20"/>
        <v>46209.334853917026</v>
      </c>
      <c r="F182" s="106">
        <f t="shared" si="21"/>
        <v>73790.665146082974</v>
      </c>
      <c r="G182" s="106">
        <f t="shared" si="22"/>
        <v>737.90665146082972</v>
      </c>
      <c r="H182" s="106">
        <f t="shared" si="23"/>
        <v>74528.571797543802</v>
      </c>
    </row>
    <row r="183" spans="1:8" x14ac:dyDescent="0.25">
      <c r="A183" s="105">
        <f t="shared" si="16"/>
        <v>166</v>
      </c>
      <c r="B183" s="106">
        <f t="shared" si="17"/>
        <v>443.54336722658462</v>
      </c>
      <c r="C183" s="107">
        <f t="shared" si="18"/>
        <v>122.9844419101383</v>
      </c>
      <c r="D183" s="106">
        <f t="shared" si="19"/>
        <v>320.55892531644633</v>
      </c>
      <c r="E183" s="106">
        <f t="shared" si="20"/>
        <v>46529.893779233469</v>
      </c>
      <c r="F183" s="106">
        <f t="shared" si="21"/>
        <v>73470.106220766524</v>
      </c>
      <c r="G183" s="106">
        <f t="shared" si="22"/>
        <v>734.70106220766525</v>
      </c>
      <c r="H183" s="106">
        <f t="shared" si="23"/>
        <v>74204.807282974187</v>
      </c>
    </row>
    <row r="184" spans="1:8" x14ac:dyDescent="0.25">
      <c r="A184" s="105">
        <f t="shared" si="16"/>
        <v>167</v>
      </c>
      <c r="B184" s="106">
        <f t="shared" si="17"/>
        <v>443.54336722658462</v>
      </c>
      <c r="C184" s="107">
        <f t="shared" si="18"/>
        <v>122.45017703461087</v>
      </c>
      <c r="D184" s="106">
        <f t="shared" si="19"/>
        <v>321.09319019197375</v>
      </c>
      <c r="E184" s="106">
        <f t="shared" si="20"/>
        <v>46850.986969425445</v>
      </c>
      <c r="F184" s="106">
        <f t="shared" si="21"/>
        <v>73149.013030574555</v>
      </c>
      <c r="G184" s="106">
        <f t="shared" si="22"/>
        <v>731.49013030574554</v>
      </c>
      <c r="H184" s="106">
        <f t="shared" si="23"/>
        <v>73880.503160880296</v>
      </c>
    </row>
    <row r="185" spans="1:8" x14ac:dyDescent="0.25">
      <c r="A185" s="105">
        <f t="shared" ref="A185:A244" si="24">IF(A184&lt;$B$5*$B$6,A184+1,"")</f>
        <v>168</v>
      </c>
      <c r="B185" s="106">
        <f t="shared" ref="B185:B248" si="25">IF(A185="","",-PMT($B$4/$B$6,$B$5*$B$6,$B$3,,$B$12))</f>
        <v>443.54336722658462</v>
      </c>
      <c r="C185" s="107">
        <f t="shared" ref="C185:C244" si="26">IF(A185="","",$B$4/$B$6*F184)</f>
        <v>121.91502171762427</v>
      </c>
      <c r="D185" s="106">
        <f t="shared" ref="D185:D244" si="27">IF(A185="","",B185-C185)</f>
        <v>321.62834550896036</v>
      </c>
      <c r="E185" s="106">
        <f t="shared" ref="E185:E244" si="28">IF(A185="","",D185+E184)</f>
        <v>47172.615314934403</v>
      </c>
      <c r="F185" s="106">
        <f t="shared" ref="F185:F244" si="29">IF(A185="","",$F$17-E185)</f>
        <v>72827.384685065597</v>
      </c>
      <c r="G185" s="106">
        <f t="shared" si="22"/>
        <v>728.27384685065601</v>
      </c>
      <c r="H185" s="106">
        <f t="shared" si="23"/>
        <v>73555.658531916255</v>
      </c>
    </row>
    <row r="186" spans="1:8" x14ac:dyDescent="0.25">
      <c r="A186" s="105">
        <f t="shared" si="24"/>
        <v>169</v>
      </c>
      <c r="B186" s="106">
        <f t="shared" si="25"/>
        <v>443.54336722658462</v>
      </c>
      <c r="C186" s="107">
        <f t="shared" si="26"/>
        <v>121.37897447510933</v>
      </c>
      <c r="D186" s="106">
        <f t="shared" si="27"/>
        <v>322.1643927514753</v>
      </c>
      <c r="E186" s="106">
        <f t="shared" si="28"/>
        <v>47494.779707685877</v>
      </c>
      <c r="F186" s="106">
        <f t="shared" si="29"/>
        <v>72505.22029231413</v>
      </c>
      <c r="G186" s="106">
        <f t="shared" si="22"/>
        <v>725.05220292314129</v>
      </c>
      <c r="H186" s="106">
        <f t="shared" si="23"/>
        <v>73230.272495237266</v>
      </c>
    </row>
    <row r="187" spans="1:8" x14ac:dyDescent="0.25">
      <c r="A187" s="105">
        <f t="shared" si="24"/>
        <v>170</v>
      </c>
      <c r="B187" s="106">
        <f t="shared" si="25"/>
        <v>443.54336722658462</v>
      </c>
      <c r="C187" s="107">
        <f t="shared" si="26"/>
        <v>120.84203382052355</v>
      </c>
      <c r="D187" s="106">
        <f t="shared" si="27"/>
        <v>322.70133340606105</v>
      </c>
      <c r="E187" s="106">
        <f t="shared" si="28"/>
        <v>47817.481041091938</v>
      </c>
      <c r="F187" s="106">
        <f t="shared" si="29"/>
        <v>72182.518958908069</v>
      </c>
      <c r="G187" s="106">
        <f t="shared" si="22"/>
        <v>721.82518958908065</v>
      </c>
      <c r="H187" s="106">
        <f t="shared" si="23"/>
        <v>72904.344148497155</v>
      </c>
    </row>
    <row r="188" spans="1:8" x14ac:dyDescent="0.25">
      <c r="A188" s="105">
        <f t="shared" si="24"/>
        <v>171</v>
      </c>
      <c r="B188" s="106">
        <f t="shared" si="25"/>
        <v>443.54336722658462</v>
      </c>
      <c r="C188" s="107">
        <f t="shared" si="26"/>
        <v>120.30419826484679</v>
      </c>
      <c r="D188" s="106">
        <f t="shared" si="27"/>
        <v>323.23916896173785</v>
      </c>
      <c r="E188" s="106">
        <f t="shared" si="28"/>
        <v>48140.720210053674</v>
      </c>
      <c r="F188" s="106">
        <f t="shared" si="29"/>
        <v>71859.279789946333</v>
      </c>
      <c r="G188" s="106">
        <f t="shared" si="22"/>
        <v>718.59279789946333</v>
      </c>
      <c r="H188" s="106">
        <f t="shared" si="23"/>
        <v>72577.872587845792</v>
      </c>
    </row>
    <row r="189" spans="1:8" x14ac:dyDescent="0.25">
      <c r="A189" s="105">
        <f t="shared" si="24"/>
        <v>172</v>
      </c>
      <c r="B189" s="106">
        <f t="shared" si="25"/>
        <v>443.54336722658462</v>
      </c>
      <c r="C189" s="107">
        <f t="shared" si="26"/>
        <v>119.76546631657723</v>
      </c>
      <c r="D189" s="106">
        <f t="shared" si="27"/>
        <v>323.77790091000736</v>
      </c>
      <c r="E189" s="106">
        <f t="shared" si="28"/>
        <v>48464.498110963679</v>
      </c>
      <c r="F189" s="106">
        <f t="shared" si="29"/>
        <v>71535.501889036328</v>
      </c>
      <c r="G189" s="106">
        <f t="shared" si="22"/>
        <v>715.35501889036334</v>
      </c>
      <c r="H189" s="106">
        <f t="shared" si="23"/>
        <v>72250.856907926689</v>
      </c>
    </row>
    <row r="190" spans="1:8" x14ac:dyDescent="0.25">
      <c r="A190" s="105">
        <f t="shared" si="24"/>
        <v>173</v>
      </c>
      <c r="B190" s="106">
        <f t="shared" si="25"/>
        <v>443.54336722658462</v>
      </c>
      <c r="C190" s="107">
        <f t="shared" si="26"/>
        <v>119.22583648172723</v>
      </c>
      <c r="D190" s="106">
        <f t="shared" si="27"/>
        <v>324.31753074485738</v>
      </c>
      <c r="E190" s="106">
        <f t="shared" si="28"/>
        <v>48788.815641708534</v>
      </c>
      <c r="F190" s="106">
        <f t="shared" si="29"/>
        <v>71211.184358291473</v>
      </c>
      <c r="G190" s="106">
        <f t="shared" si="22"/>
        <v>712.11184358291473</v>
      </c>
      <c r="H190" s="106">
        <f t="shared" si="23"/>
        <v>71923.296201874386</v>
      </c>
    </row>
    <row r="191" spans="1:8" x14ac:dyDescent="0.25">
      <c r="A191" s="105">
        <f t="shared" si="24"/>
        <v>174</v>
      </c>
      <c r="B191" s="106">
        <f t="shared" si="25"/>
        <v>443.54336722658462</v>
      </c>
      <c r="C191" s="107">
        <f t="shared" si="26"/>
        <v>118.68530726381913</v>
      </c>
      <c r="D191" s="106">
        <f t="shared" si="27"/>
        <v>324.85805996276548</v>
      </c>
      <c r="E191" s="106">
        <f t="shared" si="28"/>
        <v>49113.673701671301</v>
      </c>
      <c r="F191" s="106">
        <f t="shared" si="29"/>
        <v>70886.326298328699</v>
      </c>
      <c r="G191" s="106">
        <f t="shared" si="22"/>
        <v>708.86326298328697</v>
      </c>
      <c r="H191" s="106">
        <f t="shared" si="23"/>
        <v>71595.189561311985</v>
      </c>
    </row>
    <row r="192" spans="1:8" x14ac:dyDescent="0.25">
      <c r="A192" s="105">
        <f t="shared" si="24"/>
        <v>175</v>
      </c>
      <c r="B192" s="106">
        <f t="shared" si="25"/>
        <v>443.54336722658462</v>
      </c>
      <c r="C192" s="107">
        <f t="shared" si="26"/>
        <v>118.14387716388117</v>
      </c>
      <c r="D192" s="106">
        <f t="shared" si="27"/>
        <v>325.39949006270342</v>
      </c>
      <c r="E192" s="106">
        <f t="shared" si="28"/>
        <v>49439.073191734002</v>
      </c>
      <c r="F192" s="106">
        <f t="shared" si="29"/>
        <v>70560.926808265998</v>
      </c>
      <c r="G192" s="106">
        <f t="shared" si="22"/>
        <v>705.60926808266004</v>
      </c>
      <c r="H192" s="106">
        <f t="shared" si="23"/>
        <v>71266.536076348653</v>
      </c>
    </row>
    <row r="193" spans="1:8" x14ac:dyDescent="0.25">
      <c r="A193" s="105">
        <f t="shared" si="24"/>
        <v>176</v>
      </c>
      <c r="B193" s="106">
        <f t="shared" si="25"/>
        <v>443.54336722658462</v>
      </c>
      <c r="C193" s="107">
        <f t="shared" si="26"/>
        <v>117.60154468044334</v>
      </c>
      <c r="D193" s="106">
        <f t="shared" si="27"/>
        <v>325.94182254614128</v>
      </c>
      <c r="E193" s="106">
        <f t="shared" si="28"/>
        <v>49765.015014280143</v>
      </c>
      <c r="F193" s="106">
        <f t="shared" si="29"/>
        <v>70234.984985719857</v>
      </c>
      <c r="G193" s="106">
        <f t="shared" si="22"/>
        <v>702.34984985719859</v>
      </c>
      <c r="H193" s="106">
        <f t="shared" si="23"/>
        <v>70937.334835577058</v>
      </c>
    </row>
    <row r="194" spans="1:8" x14ac:dyDescent="0.25">
      <c r="A194" s="105">
        <f t="shared" si="24"/>
        <v>177</v>
      </c>
      <c r="B194" s="106">
        <f t="shared" si="25"/>
        <v>443.54336722658462</v>
      </c>
      <c r="C194" s="107">
        <f t="shared" si="26"/>
        <v>117.0583083095331</v>
      </c>
      <c r="D194" s="106">
        <f t="shared" si="27"/>
        <v>326.4850589170515</v>
      </c>
      <c r="E194" s="106">
        <f t="shared" si="28"/>
        <v>50091.500073197196</v>
      </c>
      <c r="F194" s="106">
        <f t="shared" si="29"/>
        <v>69908.499926802804</v>
      </c>
      <c r="G194" s="106">
        <f t="shared" si="22"/>
        <v>699.08499926802801</v>
      </c>
      <c r="H194" s="106">
        <f t="shared" si="23"/>
        <v>70607.584926070835</v>
      </c>
    </row>
    <row r="195" spans="1:8" x14ac:dyDescent="0.25">
      <c r="A195" s="105">
        <f t="shared" si="24"/>
        <v>178</v>
      </c>
      <c r="B195" s="106">
        <f t="shared" si="25"/>
        <v>443.54336722658462</v>
      </c>
      <c r="C195" s="107">
        <f t="shared" si="26"/>
        <v>116.51416654467135</v>
      </c>
      <c r="D195" s="106">
        <f t="shared" si="27"/>
        <v>327.02920068191327</v>
      </c>
      <c r="E195" s="106">
        <f t="shared" si="28"/>
        <v>50418.52927387911</v>
      </c>
      <c r="F195" s="106">
        <f t="shared" si="29"/>
        <v>69581.470726120897</v>
      </c>
      <c r="G195" s="106">
        <f t="shared" si="22"/>
        <v>695.81470726120904</v>
      </c>
      <c r="H195" s="106">
        <f t="shared" si="23"/>
        <v>70277.285433382101</v>
      </c>
    </row>
    <row r="196" spans="1:8" x14ac:dyDescent="0.25">
      <c r="A196" s="105">
        <f t="shared" si="24"/>
        <v>179</v>
      </c>
      <c r="B196" s="106">
        <f t="shared" si="25"/>
        <v>443.54336722658462</v>
      </c>
      <c r="C196" s="107">
        <f t="shared" si="26"/>
        <v>115.96911787686817</v>
      </c>
      <c r="D196" s="106">
        <f t="shared" si="27"/>
        <v>327.57424934971647</v>
      </c>
      <c r="E196" s="106">
        <f t="shared" si="28"/>
        <v>50746.103523228827</v>
      </c>
      <c r="F196" s="106">
        <f t="shared" si="29"/>
        <v>69253.896476771173</v>
      </c>
      <c r="G196" s="106">
        <f t="shared" si="22"/>
        <v>692.53896476771172</v>
      </c>
      <c r="H196" s="106">
        <f t="shared" si="23"/>
        <v>69946.435441538881</v>
      </c>
    </row>
    <row r="197" spans="1:8" x14ac:dyDescent="0.25">
      <c r="A197" s="105">
        <f t="shared" si="24"/>
        <v>180</v>
      </c>
      <c r="B197" s="106">
        <f t="shared" si="25"/>
        <v>443.54336722658462</v>
      </c>
      <c r="C197" s="107">
        <f t="shared" si="26"/>
        <v>115.42316079461862</v>
      </c>
      <c r="D197" s="106">
        <f t="shared" si="27"/>
        <v>328.12020643196598</v>
      </c>
      <c r="E197" s="106">
        <f t="shared" si="28"/>
        <v>51074.223729660793</v>
      </c>
      <c r="F197" s="106">
        <f t="shared" si="29"/>
        <v>68925.776270339207</v>
      </c>
      <c r="G197" s="106">
        <f t="shared" si="22"/>
        <v>689.25776270339213</v>
      </c>
      <c r="H197" s="106">
        <f t="shared" si="23"/>
        <v>69615.034033042597</v>
      </c>
    </row>
    <row r="198" spans="1:8" x14ac:dyDescent="0.25">
      <c r="A198" s="105">
        <f t="shared" si="24"/>
        <v>181</v>
      </c>
      <c r="B198" s="106">
        <f t="shared" si="25"/>
        <v>443.54336722658462</v>
      </c>
      <c r="C198" s="107">
        <f t="shared" si="26"/>
        <v>114.87629378389869</v>
      </c>
      <c r="D198" s="106">
        <f t="shared" si="27"/>
        <v>328.66707344268593</v>
      </c>
      <c r="E198" s="106">
        <f t="shared" si="28"/>
        <v>51402.890803103481</v>
      </c>
      <c r="F198" s="106">
        <f t="shared" si="29"/>
        <v>68597.109196896519</v>
      </c>
      <c r="G198" s="106">
        <f t="shared" si="22"/>
        <v>685.9710919689652</v>
      </c>
      <c r="H198" s="106">
        <f t="shared" si="23"/>
        <v>69283.080288865487</v>
      </c>
    </row>
    <row r="199" spans="1:8" x14ac:dyDescent="0.25">
      <c r="A199" s="105">
        <f t="shared" si="24"/>
        <v>182</v>
      </c>
      <c r="B199" s="106">
        <f t="shared" si="25"/>
        <v>443.54336722658462</v>
      </c>
      <c r="C199" s="107">
        <f t="shared" si="26"/>
        <v>114.32851532816088</v>
      </c>
      <c r="D199" s="106">
        <f t="shared" si="27"/>
        <v>329.21485189842372</v>
      </c>
      <c r="E199" s="106">
        <f t="shared" si="28"/>
        <v>51732.105655001906</v>
      </c>
      <c r="F199" s="106">
        <f t="shared" si="29"/>
        <v>68267.894344998087</v>
      </c>
      <c r="G199" s="106">
        <f t="shared" si="22"/>
        <v>682.67894344998092</v>
      </c>
      <c r="H199" s="106">
        <f t="shared" si="23"/>
        <v>68950.573288448068</v>
      </c>
    </row>
    <row r="200" spans="1:8" x14ac:dyDescent="0.25">
      <c r="A200" s="105">
        <f t="shared" si="24"/>
        <v>183</v>
      </c>
      <c r="B200" s="106">
        <f t="shared" si="25"/>
        <v>443.54336722658462</v>
      </c>
      <c r="C200" s="107">
        <f t="shared" si="26"/>
        <v>113.77982390833016</v>
      </c>
      <c r="D200" s="106">
        <f t="shared" si="27"/>
        <v>329.76354331825445</v>
      </c>
      <c r="E200" s="106">
        <f t="shared" si="28"/>
        <v>52061.869198320157</v>
      </c>
      <c r="F200" s="106">
        <f t="shared" si="29"/>
        <v>67938.130801679843</v>
      </c>
      <c r="G200" s="106">
        <f t="shared" si="22"/>
        <v>679.38130801679847</v>
      </c>
      <c r="H200" s="106">
        <f t="shared" si="23"/>
        <v>68617.512109696647</v>
      </c>
    </row>
    <row r="201" spans="1:8" x14ac:dyDescent="0.25">
      <c r="A201" s="105">
        <f t="shared" si="24"/>
        <v>184</v>
      </c>
      <c r="B201" s="106">
        <f t="shared" si="25"/>
        <v>443.54336722658462</v>
      </c>
      <c r="C201" s="107">
        <f t="shared" si="26"/>
        <v>113.23021800279975</v>
      </c>
      <c r="D201" s="106">
        <f t="shared" si="27"/>
        <v>330.31314922378488</v>
      </c>
      <c r="E201" s="106">
        <f t="shared" si="28"/>
        <v>52392.182347543945</v>
      </c>
      <c r="F201" s="106">
        <f t="shared" si="29"/>
        <v>67607.817652456055</v>
      </c>
      <c r="G201" s="106">
        <f t="shared" si="22"/>
        <v>676.0781765245606</v>
      </c>
      <c r="H201" s="106">
        <f t="shared" si="23"/>
        <v>68283.895828980618</v>
      </c>
    </row>
    <row r="202" spans="1:8" x14ac:dyDescent="0.25">
      <c r="A202" s="105">
        <f t="shared" si="24"/>
        <v>185</v>
      </c>
      <c r="B202" s="106">
        <f t="shared" si="25"/>
        <v>443.54336722658462</v>
      </c>
      <c r="C202" s="107">
        <f t="shared" si="26"/>
        <v>112.67969608742676</v>
      </c>
      <c r="D202" s="106">
        <f t="shared" si="27"/>
        <v>330.86367113915787</v>
      </c>
      <c r="E202" s="106">
        <f t="shared" si="28"/>
        <v>52723.046018683104</v>
      </c>
      <c r="F202" s="106">
        <f t="shared" si="29"/>
        <v>67276.953981316896</v>
      </c>
      <c r="G202" s="106">
        <f t="shared" si="22"/>
        <v>672.76953981316899</v>
      </c>
      <c r="H202" s="106">
        <f t="shared" si="23"/>
        <v>67949.723521130058</v>
      </c>
    </row>
    <row r="203" spans="1:8" x14ac:dyDescent="0.25">
      <c r="A203" s="105">
        <f t="shared" si="24"/>
        <v>186</v>
      </c>
      <c r="B203" s="106">
        <f t="shared" si="25"/>
        <v>443.54336722658462</v>
      </c>
      <c r="C203" s="107">
        <f t="shared" si="26"/>
        <v>112.12825663552816</v>
      </c>
      <c r="D203" s="106">
        <f t="shared" si="27"/>
        <v>331.41511059105648</v>
      </c>
      <c r="E203" s="106">
        <f t="shared" si="28"/>
        <v>53054.461129274161</v>
      </c>
      <c r="F203" s="106">
        <f t="shared" si="29"/>
        <v>66945.538870725839</v>
      </c>
      <c r="G203" s="106">
        <f t="shared" si="22"/>
        <v>669.45538870725841</v>
      </c>
      <c r="H203" s="106">
        <f t="shared" si="23"/>
        <v>67614.994259433093</v>
      </c>
    </row>
    <row r="204" spans="1:8" x14ac:dyDescent="0.25">
      <c r="A204" s="105">
        <f t="shared" si="24"/>
        <v>187</v>
      </c>
      <c r="B204" s="106">
        <f t="shared" si="25"/>
        <v>443.54336722658462</v>
      </c>
      <c r="C204" s="107">
        <f t="shared" si="26"/>
        <v>111.57589811787641</v>
      </c>
      <c r="D204" s="106">
        <f t="shared" si="27"/>
        <v>331.9674691087082</v>
      </c>
      <c r="E204" s="106">
        <f t="shared" si="28"/>
        <v>53386.428598382867</v>
      </c>
      <c r="F204" s="106">
        <f t="shared" si="29"/>
        <v>66613.571401617141</v>
      </c>
      <c r="G204" s="106">
        <f t="shared" si="22"/>
        <v>666.13571401617139</v>
      </c>
      <c r="H204" s="106">
        <f t="shared" si="23"/>
        <v>67279.707115633311</v>
      </c>
    </row>
    <row r="205" spans="1:8" x14ac:dyDescent="0.25">
      <c r="A205" s="105">
        <f t="shared" si="24"/>
        <v>188</v>
      </c>
      <c r="B205" s="106">
        <f t="shared" si="25"/>
        <v>443.54336722658462</v>
      </c>
      <c r="C205" s="107">
        <f t="shared" si="26"/>
        <v>111.02261900269524</v>
      </c>
      <c r="D205" s="106">
        <f t="shared" si="27"/>
        <v>332.52074822388937</v>
      </c>
      <c r="E205" s="106">
        <f t="shared" si="28"/>
        <v>53718.949346606758</v>
      </c>
      <c r="F205" s="106">
        <f t="shared" si="29"/>
        <v>66281.050653393235</v>
      </c>
      <c r="G205" s="106">
        <f t="shared" si="22"/>
        <v>662.81050653393231</v>
      </c>
      <c r="H205" s="106">
        <f t="shared" si="23"/>
        <v>66943.861159927168</v>
      </c>
    </row>
    <row r="206" spans="1:8" x14ac:dyDescent="0.25">
      <c r="A206" s="105">
        <f t="shared" si="24"/>
        <v>189</v>
      </c>
      <c r="B206" s="106">
        <f t="shared" si="25"/>
        <v>443.54336722658462</v>
      </c>
      <c r="C206" s="107">
        <f t="shared" si="26"/>
        <v>110.46841775565539</v>
      </c>
      <c r="D206" s="106">
        <f t="shared" si="27"/>
        <v>333.07494947092925</v>
      </c>
      <c r="E206" s="106">
        <f t="shared" si="28"/>
        <v>54052.024296077689</v>
      </c>
      <c r="F206" s="106">
        <f t="shared" si="29"/>
        <v>65947.975703922304</v>
      </c>
      <c r="G206" s="106">
        <f t="shared" si="22"/>
        <v>659.47975703922305</v>
      </c>
      <c r="H206" s="106">
        <f t="shared" si="23"/>
        <v>66607.45546096153</v>
      </c>
    </row>
    <row r="207" spans="1:8" x14ac:dyDescent="0.25">
      <c r="A207" s="105">
        <f t="shared" si="24"/>
        <v>190</v>
      </c>
      <c r="B207" s="106">
        <f t="shared" si="25"/>
        <v>443.54336722658462</v>
      </c>
      <c r="C207" s="107">
        <f t="shared" si="26"/>
        <v>109.91329283987051</v>
      </c>
      <c r="D207" s="106">
        <f t="shared" si="27"/>
        <v>333.63007438671411</v>
      </c>
      <c r="E207" s="106">
        <f t="shared" si="28"/>
        <v>54385.654370464399</v>
      </c>
      <c r="F207" s="106">
        <f t="shared" si="29"/>
        <v>65614.345629535601</v>
      </c>
      <c r="G207" s="106">
        <f t="shared" si="22"/>
        <v>656.14345629535603</v>
      </c>
      <c r="H207" s="106">
        <f t="shared" si="23"/>
        <v>66270.489085830952</v>
      </c>
    </row>
    <row r="208" spans="1:8" x14ac:dyDescent="0.25">
      <c r="A208" s="105">
        <f t="shared" si="24"/>
        <v>191</v>
      </c>
      <c r="B208" s="106">
        <f t="shared" si="25"/>
        <v>443.54336722658462</v>
      </c>
      <c r="C208" s="107">
        <f t="shared" si="26"/>
        <v>109.35724271589268</v>
      </c>
      <c r="D208" s="106">
        <f t="shared" si="27"/>
        <v>334.18612451069191</v>
      </c>
      <c r="E208" s="106">
        <f t="shared" si="28"/>
        <v>54719.840494975091</v>
      </c>
      <c r="F208" s="106">
        <f t="shared" si="29"/>
        <v>65280.159505024909</v>
      </c>
      <c r="G208" s="106">
        <f t="shared" si="22"/>
        <v>652.80159505024915</v>
      </c>
      <c r="H208" s="106">
        <f t="shared" si="23"/>
        <v>65932.961100075161</v>
      </c>
    </row>
    <row r="209" spans="1:8" x14ac:dyDescent="0.25">
      <c r="A209" s="105">
        <f t="shared" si="24"/>
        <v>192</v>
      </c>
      <c r="B209" s="106">
        <f t="shared" si="25"/>
        <v>443.54336722658462</v>
      </c>
      <c r="C209" s="107">
        <f t="shared" si="26"/>
        <v>108.80026584170818</v>
      </c>
      <c r="D209" s="106">
        <f t="shared" si="27"/>
        <v>334.74310138487647</v>
      </c>
      <c r="E209" s="106">
        <f t="shared" si="28"/>
        <v>55054.583596359967</v>
      </c>
      <c r="F209" s="106">
        <f t="shared" si="29"/>
        <v>64945.416403640033</v>
      </c>
      <c r="G209" s="106">
        <f t="shared" si="22"/>
        <v>649.45416403640036</v>
      </c>
      <c r="H209" s="106">
        <f t="shared" si="23"/>
        <v>65594.870567676437</v>
      </c>
    </row>
    <row r="210" spans="1:8" x14ac:dyDescent="0.25">
      <c r="A210" s="105">
        <f t="shared" si="24"/>
        <v>193</v>
      </c>
      <c r="B210" s="106">
        <f t="shared" si="25"/>
        <v>443.54336722658462</v>
      </c>
      <c r="C210" s="107">
        <f t="shared" si="26"/>
        <v>108.2423606727334</v>
      </c>
      <c r="D210" s="106">
        <f t="shared" si="27"/>
        <v>335.30100655385121</v>
      </c>
      <c r="E210" s="106">
        <f t="shared" si="28"/>
        <v>55389.884602913822</v>
      </c>
      <c r="F210" s="106">
        <f t="shared" si="29"/>
        <v>64610.115397086178</v>
      </c>
      <c r="G210" s="106">
        <f t="shared" si="22"/>
        <v>646.10115397086179</v>
      </c>
      <c r="H210" s="106">
        <f t="shared" si="23"/>
        <v>65256.216551057041</v>
      </c>
    </row>
    <row r="211" spans="1:8" x14ac:dyDescent="0.25">
      <c r="A211" s="105">
        <f t="shared" si="24"/>
        <v>194</v>
      </c>
      <c r="B211" s="106">
        <f t="shared" si="25"/>
        <v>443.54336722658462</v>
      </c>
      <c r="C211" s="107">
        <f t="shared" si="26"/>
        <v>107.68352566181031</v>
      </c>
      <c r="D211" s="106">
        <f t="shared" si="27"/>
        <v>335.85984156477434</v>
      </c>
      <c r="E211" s="106">
        <f t="shared" si="28"/>
        <v>55725.744444478594</v>
      </c>
      <c r="F211" s="106">
        <f t="shared" si="29"/>
        <v>64274.255555521406</v>
      </c>
      <c r="G211" s="106">
        <f t="shared" ref="G211:G274" si="30">IF(A211="","",$B$11*F211)</f>
        <v>642.74255555521404</v>
      </c>
      <c r="H211" s="106">
        <f t="shared" ref="H211:H274" si="31">IF(A211="","",F211+G211)</f>
        <v>64916.998111076617</v>
      </c>
    </row>
    <row r="212" spans="1:8" x14ac:dyDescent="0.25">
      <c r="A212" s="105">
        <f t="shared" si="24"/>
        <v>195</v>
      </c>
      <c r="B212" s="106">
        <f t="shared" si="25"/>
        <v>443.54336722658462</v>
      </c>
      <c r="C212" s="107">
        <f t="shared" si="26"/>
        <v>107.12375925920234</v>
      </c>
      <c r="D212" s="106">
        <f t="shared" si="27"/>
        <v>336.41960796738226</v>
      </c>
      <c r="E212" s="106">
        <f t="shared" si="28"/>
        <v>56062.16405244598</v>
      </c>
      <c r="F212" s="106">
        <f t="shared" si="29"/>
        <v>63937.83594755402</v>
      </c>
      <c r="G212" s="106">
        <f t="shared" si="30"/>
        <v>639.37835947554026</v>
      </c>
      <c r="H212" s="106">
        <f t="shared" si="31"/>
        <v>64577.214307029557</v>
      </c>
    </row>
    <row r="213" spans="1:8" x14ac:dyDescent="0.25">
      <c r="A213" s="105">
        <f t="shared" si="24"/>
        <v>196</v>
      </c>
      <c r="B213" s="106">
        <f t="shared" si="25"/>
        <v>443.54336722658462</v>
      </c>
      <c r="C213" s="107">
        <f t="shared" si="26"/>
        <v>106.56305991259003</v>
      </c>
      <c r="D213" s="106">
        <f t="shared" si="27"/>
        <v>336.98030731399456</v>
      </c>
      <c r="E213" s="106">
        <f t="shared" si="28"/>
        <v>56399.144359759972</v>
      </c>
      <c r="F213" s="106">
        <f t="shared" si="29"/>
        <v>63600.855640240028</v>
      </c>
      <c r="G213" s="106">
        <f t="shared" si="30"/>
        <v>636.00855640240025</v>
      </c>
      <c r="H213" s="106">
        <f t="shared" si="31"/>
        <v>64236.864196642426</v>
      </c>
    </row>
    <row r="214" spans="1:8" x14ac:dyDescent="0.25">
      <c r="A214" s="105">
        <f t="shared" si="24"/>
        <v>197</v>
      </c>
      <c r="B214" s="106">
        <f t="shared" si="25"/>
        <v>443.54336722658462</v>
      </c>
      <c r="C214" s="107">
        <f t="shared" si="26"/>
        <v>106.00142606706672</v>
      </c>
      <c r="D214" s="106">
        <f t="shared" si="27"/>
        <v>337.54194115951793</v>
      </c>
      <c r="E214" s="106">
        <f t="shared" si="28"/>
        <v>56736.686300919493</v>
      </c>
      <c r="F214" s="106">
        <f t="shared" si="29"/>
        <v>63263.313699080507</v>
      </c>
      <c r="G214" s="106">
        <f t="shared" si="30"/>
        <v>632.63313699080504</v>
      </c>
      <c r="H214" s="106">
        <f t="shared" si="31"/>
        <v>63895.946836071314</v>
      </c>
    </row>
    <row r="215" spans="1:8" x14ac:dyDescent="0.25">
      <c r="A215" s="105">
        <f t="shared" si="24"/>
        <v>198</v>
      </c>
      <c r="B215" s="106">
        <f t="shared" si="25"/>
        <v>443.54336722658462</v>
      </c>
      <c r="C215" s="107">
        <f t="shared" si="26"/>
        <v>105.43885616513418</v>
      </c>
      <c r="D215" s="106">
        <f t="shared" si="27"/>
        <v>338.10451106145047</v>
      </c>
      <c r="E215" s="106">
        <f t="shared" si="28"/>
        <v>57074.790811980944</v>
      </c>
      <c r="F215" s="106">
        <f t="shared" si="29"/>
        <v>62925.209188019056</v>
      </c>
      <c r="G215" s="106">
        <f t="shared" si="30"/>
        <v>629.25209188019062</v>
      </c>
      <c r="H215" s="106">
        <f t="shared" si="31"/>
        <v>63554.461279899246</v>
      </c>
    </row>
    <row r="216" spans="1:8" x14ac:dyDescent="0.25">
      <c r="A216" s="105">
        <f t="shared" si="24"/>
        <v>199</v>
      </c>
      <c r="B216" s="106">
        <f t="shared" si="25"/>
        <v>443.54336722658462</v>
      </c>
      <c r="C216" s="107">
        <f t="shared" si="26"/>
        <v>104.87534864669844</v>
      </c>
      <c r="D216" s="106">
        <f t="shared" si="27"/>
        <v>338.66801857988617</v>
      </c>
      <c r="E216" s="106">
        <f t="shared" si="28"/>
        <v>57413.458830560827</v>
      </c>
      <c r="F216" s="106">
        <f t="shared" si="29"/>
        <v>62586.541169439173</v>
      </c>
      <c r="G216" s="106">
        <f t="shared" si="30"/>
        <v>625.8654116943917</v>
      </c>
      <c r="H216" s="106">
        <f t="shared" si="31"/>
        <v>63212.406581133568</v>
      </c>
    </row>
    <row r="217" spans="1:8" x14ac:dyDescent="0.25">
      <c r="A217" s="105">
        <f t="shared" si="24"/>
        <v>200</v>
      </c>
      <c r="B217" s="106">
        <f t="shared" si="25"/>
        <v>443.54336722658462</v>
      </c>
      <c r="C217" s="107">
        <f t="shared" si="26"/>
        <v>104.3109019490653</v>
      </c>
      <c r="D217" s="106">
        <f t="shared" si="27"/>
        <v>339.23246527751934</v>
      </c>
      <c r="E217" s="106">
        <f t="shared" si="28"/>
        <v>57752.691295838347</v>
      </c>
      <c r="F217" s="106">
        <f t="shared" si="29"/>
        <v>62247.308704161653</v>
      </c>
      <c r="G217" s="106">
        <f t="shared" si="30"/>
        <v>622.47308704161651</v>
      </c>
      <c r="H217" s="106">
        <f t="shared" si="31"/>
        <v>62869.78179120327</v>
      </c>
    </row>
    <row r="218" spans="1:8" x14ac:dyDescent="0.25">
      <c r="A218" s="105">
        <f t="shared" si="24"/>
        <v>201</v>
      </c>
      <c r="B218" s="106">
        <f t="shared" si="25"/>
        <v>443.54336722658462</v>
      </c>
      <c r="C218" s="107">
        <f t="shared" si="26"/>
        <v>103.74551450693609</v>
      </c>
      <c r="D218" s="106">
        <f t="shared" si="27"/>
        <v>339.79785271964852</v>
      </c>
      <c r="E218" s="106">
        <f t="shared" si="28"/>
        <v>58092.489148557994</v>
      </c>
      <c r="F218" s="106">
        <f t="shared" si="29"/>
        <v>61907.510851442006</v>
      </c>
      <c r="G218" s="106">
        <f t="shared" si="30"/>
        <v>619.07510851442009</v>
      </c>
      <c r="H218" s="106">
        <f t="shared" si="31"/>
        <v>62526.585959956428</v>
      </c>
    </row>
    <row r="219" spans="1:8" x14ac:dyDescent="0.25">
      <c r="A219" s="105">
        <f t="shared" si="24"/>
        <v>202</v>
      </c>
      <c r="B219" s="106">
        <f t="shared" si="25"/>
        <v>443.54336722658462</v>
      </c>
      <c r="C219" s="107">
        <f t="shared" si="26"/>
        <v>103.17918475240334</v>
      </c>
      <c r="D219" s="106">
        <f t="shared" si="27"/>
        <v>340.36418247418129</v>
      </c>
      <c r="E219" s="106">
        <f t="shared" si="28"/>
        <v>58432.853331032173</v>
      </c>
      <c r="F219" s="106">
        <f t="shared" si="29"/>
        <v>61567.146668967827</v>
      </c>
      <c r="G219" s="106">
        <f t="shared" si="30"/>
        <v>615.67146668967825</v>
      </c>
      <c r="H219" s="106">
        <f t="shared" si="31"/>
        <v>62182.818135657508</v>
      </c>
    </row>
    <row r="220" spans="1:8" x14ac:dyDescent="0.25">
      <c r="A220" s="105">
        <f t="shared" si="24"/>
        <v>203</v>
      </c>
      <c r="B220" s="106">
        <f t="shared" si="25"/>
        <v>443.54336722658462</v>
      </c>
      <c r="C220" s="107">
        <f t="shared" si="26"/>
        <v>102.61191111494638</v>
      </c>
      <c r="D220" s="106">
        <f t="shared" si="27"/>
        <v>340.93145611163823</v>
      </c>
      <c r="E220" s="106">
        <f t="shared" si="28"/>
        <v>58773.784787143813</v>
      </c>
      <c r="F220" s="106">
        <f t="shared" si="29"/>
        <v>61226.215212856187</v>
      </c>
      <c r="G220" s="106">
        <f t="shared" si="30"/>
        <v>612.26215212856187</v>
      </c>
      <c r="H220" s="106">
        <f t="shared" si="31"/>
        <v>61838.477364984748</v>
      </c>
    </row>
    <row r="221" spans="1:8" x14ac:dyDescent="0.25">
      <c r="A221" s="105">
        <f t="shared" si="24"/>
        <v>204</v>
      </c>
      <c r="B221" s="106">
        <f t="shared" si="25"/>
        <v>443.54336722658462</v>
      </c>
      <c r="C221" s="107">
        <f t="shared" si="26"/>
        <v>102.04369202142698</v>
      </c>
      <c r="D221" s="106">
        <f t="shared" si="27"/>
        <v>341.49967520515764</v>
      </c>
      <c r="E221" s="106">
        <f t="shared" si="28"/>
        <v>59115.284462348973</v>
      </c>
      <c r="F221" s="106">
        <f t="shared" si="29"/>
        <v>60884.715537651027</v>
      </c>
      <c r="G221" s="106">
        <f t="shared" si="30"/>
        <v>608.84715537651027</v>
      </c>
      <c r="H221" s="106">
        <f t="shared" si="31"/>
        <v>61493.562693027539</v>
      </c>
    </row>
    <row r="222" spans="1:8" x14ac:dyDescent="0.25">
      <c r="A222" s="105">
        <f t="shared" si="24"/>
        <v>205</v>
      </c>
      <c r="B222" s="106">
        <f t="shared" si="25"/>
        <v>443.54336722658462</v>
      </c>
      <c r="C222" s="107">
        <f t="shared" si="26"/>
        <v>101.47452589608505</v>
      </c>
      <c r="D222" s="106">
        <f t="shared" si="27"/>
        <v>342.06884133049959</v>
      </c>
      <c r="E222" s="106">
        <f t="shared" si="28"/>
        <v>59457.353303679469</v>
      </c>
      <c r="F222" s="106">
        <f t="shared" si="29"/>
        <v>60542.646696320531</v>
      </c>
      <c r="G222" s="106">
        <f t="shared" si="30"/>
        <v>605.42646696320537</v>
      </c>
      <c r="H222" s="106">
        <f t="shared" si="31"/>
        <v>61148.073163283734</v>
      </c>
    </row>
    <row r="223" spans="1:8" x14ac:dyDescent="0.25">
      <c r="A223" s="105">
        <f t="shared" si="24"/>
        <v>206</v>
      </c>
      <c r="B223" s="106">
        <f t="shared" si="25"/>
        <v>443.54336722658462</v>
      </c>
      <c r="C223" s="107">
        <f t="shared" si="26"/>
        <v>100.90441116053422</v>
      </c>
      <c r="D223" s="106">
        <f t="shared" si="27"/>
        <v>342.63895606605041</v>
      </c>
      <c r="E223" s="106">
        <f t="shared" si="28"/>
        <v>59799.992259745522</v>
      </c>
      <c r="F223" s="106">
        <f t="shared" si="29"/>
        <v>60200.007740254478</v>
      </c>
      <c r="G223" s="106">
        <f t="shared" si="30"/>
        <v>602.00007740254478</v>
      </c>
      <c r="H223" s="106">
        <f t="shared" si="31"/>
        <v>60802.007817657024</v>
      </c>
    </row>
    <row r="224" spans="1:8" x14ac:dyDescent="0.25">
      <c r="A224" s="105">
        <f t="shared" si="24"/>
        <v>207</v>
      </c>
      <c r="B224" s="106">
        <f t="shared" si="25"/>
        <v>443.54336722658462</v>
      </c>
      <c r="C224" s="107">
        <f t="shared" si="26"/>
        <v>100.33334623375747</v>
      </c>
      <c r="D224" s="106">
        <f t="shared" si="27"/>
        <v>343.21002099282714</v>
      </c>
      <c r="E224" s="106">
        <f t="shared" si="28"/>
        <v>60143.202280738347</v>
      </c>
      <c r="F224" s="106">
        <f t="shared" si="29"/>
        <v>59856.797719261653</v>
      </c>
      <c r="G224" s="106">
        <f t="shared" si="30"/>
        <v>598.56797719261658</v>
      </c>
      <c r="H224" s="106">
        <f t="shared" si="31"/>
        <v>60455.365696454268</v>
      </c>
    </row>
    <row r="225" spans="1:8" x14ac:dyDescent="0.25">
      <c r="A225" s="105">
        <f t="shared" si="24"/>
        <v>208</v>
      </c>
      <c r="B225" s="106">
        <f t="shared" si="25"/>
        <v>443.54336722658462</v>
      </c>
      <c r="C225" s="107">
        <f t="shared" si="26"/>
        <v>99.761329532102764</v>
      </c>
      <c r="D225" s="106">
        <f t="shared" si="27"/>
        <v>343.78203769448186</v>
      </c>
      <c r="E225" s="106">
        <f t="shared" si="28"/>
        <v>60486.984318432827</v>
      </c>
      <c r="F225" s="106">
        <f t="shared" si="29"/>
        <v>59513.015681567173</v>
      </c>
      <c r="G225" s="106">
        <f t="shared" si="30"/>
        <v>595.13015681567174</v>
      </c>
      <c r="H225" s="106">
        <f t="shared" si="31"/>
        <v>60108.145838382843</v>
      </c>
    </row>
    <row r="226" spans="1:8" x14ac:dyDescent="0.25">
      <c r="A226" s="105">
        <f t="shared" si="24"/>
        <v>209</v>
      </c>
      <c r="B226" s="106">
        <f t="shared" si="25"/>
        <v>443.54336722658462</v>
      </c>
      <c r="C226" s="107">
        <f t="shared" si="26"/>
        <v>99.188359469278623</v>
      </c>
      <c r="D226" s="106">
        <f t="shared" si="27"/>
        <v>344.355007757306</v>
      </c>
      <c r="E226" s="106">
        <f t="shared" si="28"/>
        <v>60831.339326190136</v>
      </c>
      <c r="F226" s="106">
        <f t="shared" si="29"/>
        <v>59168.660673809864</v>
      </c>
      <c r="G226" s="106">
        <f t="shared" si="30"/>
        <v>591.6866067380987</v>
      </c>
      <c r="H226" s="106">
        <f t="shared" si="31"/>
        <v>59760.347280547961</v>
      </c>
    </row>
    <row r="227" spans="1:8" x14ac:dyDescent="0.25">
      <c r="A227" s="105">
        <f t="shared" si="24"/>
        <v>210</v>
      </c>
      <c r="B227" s="106">
        <f t="shared" si="25"/>
        <v>443.54336722658462</v>
      </c>
      <c r="C227" s="107">
        <f t="shared" si="26"/>
        <v>98.614434456349784</v>
      </c>
      <c r="D227" s="106">
        <f t="shared" si="27"/>
        <v>344.92893277023484</v>
      </c>
      <c r="E227" s="106">
        <f t="shared" si="28"/>
        <v>61176.268258960372</v>
      </c>
      <c r="F227" s="106">
        <f t="shared" si="29"/>
        <v>58823.731741039628</v>
      </c>
      <c r="G227" s="106">
        <f t="shared" si="30"/>
        <v>588.23731741039626</v>
      </c>
      <c r="H227" s="106">
        <f t="shared" si="31"/>
        <v>59411.969058450028</v>
      </c>
    </row>
    <row r="228" spans="1:8" x14ac:dyDescent="0.25">
      <c r="A228" s="105">
        <f t="shared" si="24"/>
        <v>211</v>
      </c>
      <c r="B228" s="106">
        <f t="shared" si="25"/>
        <v>443.54336722658462</v>
      </c>
      <c r="C228" s="107">
        <f t="shared" si="26"/>
        <v>98.039552901732719</v>
      </c>
      <c r="D228" s="106">
        <f t="shared" si="27"/>
        <v>345.50381432485187</v>
      </c>
      <c r="E228" s="106">
        <f t="shared" si="28"/>
        <v>61521.772073285225</v>
      </c>
      <c r="F228" s="106">
        <f t="shared" si="29"/>
        <v>58478.227926714775</v>
      </c>
      <c r="G228" s="106">
        <f t="shared" si="30"/>
        <v>584.78227926714771</v>
      </c>
      <c r="H228" s="106">
        <f t="shared" si="31"/>
        <v>59063.010205981926</v>
      </c>
    </row>
    <row r="229" spans="1:8" x14ac:dyDescent="0.25">
      <c r="A229" s="105">
        <f t="shared" si="24"/>
        <v>212</v>
      </c>
      <c r="B229" s="106">
        <f t="shared" si="25"/>
        <v>443.54336722658462</v>
      </c>
      <c r="C229" s="107">
        <f t="shared" si="26"/>
        <v>97.463713211191305</v>
      </c>
      <c r="D229" s="106">
        <f t="shared" si="27"/>
        <v>346.07965401539332</v>
      </c>
      <c r="E229" s="106">
        <f t="shared" si="28"/>
        <v>61867.851727300615</v>
      </c>
      <c r="F229" s="106">
        <f t="shared" si="29"/>
        <v>58132.148272699385</v>
      </c>
      <c r="G229" s="106">
        <f t="shared" si="30"/>
        <v>581.32148272699385</v>
      </c>
      <c r="H229" s="106">
        <f t="shared" si="31"/>
        <v>58713.469755426377</v>
      </c>
    </row>
    <row r="230" spans="1:8" x14ac:dyDescent="0.25">
      <c r="A230" s="105">
        <f t="shared" si="24"/>
        <v>213</v>
      </c>
      <c r="B230" s="106">
        <f t="shared" si="25"/>
        <v>443.54336722658462</v>
      </c>
      <c r="C230" s="107">
        <f t="shared" si="26"/>
        <v>96.886913787832313</v>
      </c>
      <c r="D230" s="106">
        <f t="shared" si="27"/>
        <v>346.65645343875229</v>
      </c>
      <c r="E230" s="106">
        <f t="shared" si="28"/>
        <v>62214.508180739365</v>
      </c>
      <c r="F230" s="106">
        <f t="shared" si="29"/>
        <v>57785.491819260635</v>
      </c>
      <c r="G230" s="106">
        <f t="shared" si="30"/>
        <v>577.85491819260631</v>
      </c>
      <c r="H230" s="106">
        <f t="shared" si="31"/>
        <v>58363.346737453241</v>
      </c>
    </row>
    <row r="231" spans="1:8" x14ac:dyDescent="0.25">
      <c r="A231" s="105">
        <f t="shared" si="24"/>
        <v>214</v>
      </c>
      <c r="B231" s="106">
        <f t="shared" si="25"/>
        <v>443.54336722658462</v>
      </c>
      <c r="C231" s="107">
        <f t="shared" si="26"/>
        <v>96.309153032101065</v>
      </c>
      <c r="D231" s="106">
        <f t="shared" si="27"/>
        <v>347.23421419448357</v>
      </c>
      <c r="E231" s="106">
        <f t="shared" si="28"/>
        <v>62561.742394933848</v>
      </c>
      <c r="F231" s="106">
        <f t="shared" si="29"/>
        <v>57438.257605066152</v>
      </c>
      <c r="G231" s="106">
        <f t="shared" si="30"/>
        <v>574.38257605066156</v>
      </c>
      <c r="H231" s="106">
        <f t="shared" si="31"/>
        <v>58012.640181116811</v>
      </c>
    </row>
    <row r="232" spans="1:8" x14ac:dyDescent="0.25">
      <c r="A232" s="105">
        <f t="shared" si="24"/>
        <v>215</v>
      </c>
      <c r="B232" s="106">
        <f t="shared" si="25"/>
        <v>443.54336722658462</v>
      </c>
      <c r="C232" s="107">
        <f t="shared" si="26"/>
        <v>95.730429341776926</v>
      </c>
      <c r="D232" s="106">
        <f t="shared" si="27"/>
        <v>347.8129378848077</v>
      </c>
      <c r="E232" s="106">
        <f t="shared" si="28"/>
        <v>62909.555332818658</v>
      </c>
      <c r="F232" s="106">
        <f t="shared" si="29"/>
        <v>57090.444667181342</v>
      </c>
      <c r="G232" s="106">
        <f t="shared" si="30"/>
        <v>570.90444667181339</v>
      </c>
      <c r="H232" s="106">
        <f t="shared" si="31"/>
        <v>57661.349113853154</v>
      </c>
    </row>
    <row r="233" spans="1:8" x14ac:dyDescent="0.25">
      <c r="A233" s="105">
        <f t="shared" si="24"/>
        <v>216</v>
      </c>
      <c r="B233" s="106">
        <f t="shared" si="25"/>
        <v>443.54336722658462</v>
      </c>
      <c r="C233" s="107">
        <f t="shared" si="26"/>
        <v>95.150741111968912</v>
      </c>
      <c r="D233" s="106">
        <f t="shared" si="27"/>
        <v>348.39262611461572</v>
      </c>
      <c r="E233" s="106">
        <f t="shared" si="28"/>
        <v>63257.947958933277</v>
      </c>
      <c r="F233" s="106">
        <f t="shared" si="29"/>
        <v>56742.052041066723</v>
      </c>
      <c r="G233" s="106">
        <f t="shared" si="30"/>
        <v>567.42052041066722</v>
      </c>
      <c r="H233" s="106">
        <f t="shared" si="31"/>
        <v>57309.472561477392</v>
      </c>
    </row>
    <row r="234" spans="1:8" x14ac:dyDescent="0.25">
      <c r="A234" s="105">
        <f t="shared" si="24"/>
        <v>217</v>
      </c>
      <c r="B234" s="106">
        <f t="shared" si="25"/>
        <v>443.54336722658462</v>
      </c>
      <c r="C234" s="107">
        <f t="shared" si="26"/>
        <v>94.570086735111218</v>
      </c>
      <c r="D234" s="106">
        <f t="shared" si="27"/>
        <v>348.97328049147342</v>
      </c>
      <c r="E234" s="106">
        <f t="shared" si="28"/>
        <v>63606.921239424752</v>
      </c>
      <c r="F234" s="106">
        <f t="shared" si="29"/>
        <v>56393.078760575248</v>
      </c>
      <c r="G234" s="106">
        <f t="shared" si="30"/>
        <v>563.93078760575247</v>
      </c>
      <c r="H234" s="106">
        <f t="shared" si="31"/>
        <v>56957.009548180999</v>
      </c>
    </row>
    <row r="235" spans="1:8" x14ac:dyDescent="0.25">
      <c r="A235" s="105">
        <f t="shared" si="24"/>
        <v>218</v>
      </c>
      <c r="B235" s="106">
        <f t="shared" si="25"/>
        <v>443.54336722658462</v>
      </c>
      <c r="C235" s="107">
        <f t="shared" si="26"/>
        <v>93.98846460095875</v>
      </c>
      <c r="D235" s="106">
        <f t="shared" si="27"/>
        <v>349.55490262562586</v>
      </c>
      <c r="E235" s="106">
        <f t="shared" si="28"/>
        <v>63956.476142050378</v>
      </c>
      <c r="F235" s="106">
        <f t="shared" si="29"/>
        <v>56043.523857949622</v>
      </c>
      <c r="G235" s="106">
        <f t="shared" si="30"/>
        <v>560.43523857949629</v>
      </c>
      <c r="H235" s="106">
        <f t="shared" si="31"/>
        <v>56603.959096529121</v>
      </c>
    </row>
    <row r="236" spans="1:8" x14ac:dyDescent="0.25">
      <c r="A236" s="105">
        <f t="shared" si="24"/>
        <v>219</v>
      </c>
      <c r="B236" s="106">
        <f t="shared" si="25"/>
        <v>443.54336722658462</v>
      </c>
      <c r="C236" s="107">
        <f t="shared" si="26"/>
        <v>93.40587309658271</v>
      </c>
      <c r="D236" s="106">
        <f t="shared" si="27"/>
        <v>350.13749413000193</v>
      </c>
      <c r="E236" s="106">
        <f t="shared" si="28"/>
        <v>64306.61363618038</v>
      </c>
      <c r="F236" s="106">
        <f t="shared" si="29"/>
        <v>55693.38636381962</v>
      </c>
      <c r="G236" s="106">
        <f t="shared" si="30"/>
        <v>556.93386363819616</v>
      </c>
      <c r="H236" s="106">
        <f t="shared" si="31"/>
        <v>56250.320227457814</v>
      </c>
    </row>
    <row r="237" spans="1:8" x14ac:dyDescent="0.25">
      <c r="A237" s="105">
        <f t="shared" si="24"/>
        <v>220</v>
      </c>
      <c r="B237" s="106">
        <f t="shared" si="25"/>
        <v>443.54336722658462</v>
      </c>
      <c r="C237" s="107">
        <f t="shared" si="26"/>
        <v>92.822310606366045</v>
      </c>
      <c r="D237" s="106">
        <f t="shared" si="27"/>
        <v>350.72105662021858</v>
      </c>
      <c r="E237" s="106">
        <f t="shared" si="28"/>
        <v>64657.334692800599</v>
      </c>
      <c r="F237" s="106">
        <f t="shared" si="29"/>
        <v>55342.665307199401</v>
      </c>
      <c r="G237" s="106">
        <f t="shared" si="30"/>
        <v>553.426653071994</v>
      </c>
      <c r="H237" s="106">
        <f t="shared" si="31"/>
        <v>55896.091960271391</v>
      </c>
    </row>
    <row r="238" spans="1:8" x14ac:dyDescent="0.25">
      <c r="A238" s="105">
        <f t="shared" si="24"/>
        <v>221</v>
      </c>
      <c r="B238" s="106">
        <f t="shared" si="25"/>
        <v>443.54336722658462</v>
      </c>
      <c r="C238" s="107">
        <f t="shared" si="26"/>
        <v>92.237775511999004</v>
      </c>
      <c r="D238" s="106">
        <f t="shared" si="27"/>
        <v>351.3055917145856</v>
      </c>
      <c r="E238" s="106">
        <f t="shared" si="28"/>
        <v>65008.640284515182</v>
      </c>
      <c r="F238" s="106">
        <f t="shared" si="29"/>
        <v>54991.359715484818</v>
      </c>
      <c r="G238" s="106">
        <f t="shared" si="30"/>
        <v>549.91359715484816</v>
      </c>
      <c r="H238" s="106">
        <f t="shared" si="31"/>
        <v>55541.273312639663</v>
      </c>
    </row>
    <row r="239" spans="1:8" x14ac:dyDescent="0.25">
      <c r="A239" s="105">
        <f t="shared" si="24"/>
        <v>222</v>
      </c>
      <c r="B239" s="106">
        <f t="shared" si="25"/>
        <v>443.54336722658462</v>
      </c>
      <c r="C239" s="107">
        <f t="shared" si="26"/>
        <v>91.652266192474698</v>
      </c>
      <c r="D239" s="106">
        <f t="shared" si="27"/>
        <v>351.89110103410991</v>
      </c>
      <c r="E239" s="106">
        <f t="shared" si="28"/>
        <v>65360.531385549293</v>
      </c>
      <c r="F239" s="106">
        <f t="shared" si="29"/>
        <v>54639.468614450707</v>
      </c>
      <c r="G239" s="106">
        <f t="shared" si="30"/>
        <v>546.39468614450709</v>
      </c>
      <c r="H239" s="106">
        <f t="shared" si="31"/>
        <v>55185.863300595214</v>
      </c>
    </row>
    <row r="240" spans="1:8" x14ac:dyDescent="0.25">
      <c r="A240" s="105">
        <f t="shared" si="24"/>
        <v>223</v>
      </c>
      <c r="B240" s="106">
        <f t="shared" si="25"/>
        <v>443.54336722658462</v>
      </c>
      <c r="C240" s="107">
        <f t="shared" si="26"/>
        <v>91.065781024084515</v>
      </c>
      <c r="D240" s="106">
        <f t="shared" si="27"/>
        <v>352.47758620250011</v>
      </c>
      <c r="E240" s="106">
        <f t="shared" si="28"/>
        <v>65713.008971751799</v>
      </c>
      <c r="F240" s="106">
        <f t="shared" si="29"/>
        <v>54286.991028248201</v>
      </c>
      <c r="G240" s="106">
        <f t="shared" si="30"/>
        <v>542.86991028248201</v>
      </c>
      <c r="H240" s="106">
        <f t="shared" si="31"/>
        <v>54829.860938530685</v>
      </c>
    </row>
    <row r="241" spans="1:8" x14ac:dyDescent="0.25">
      <c r="A241" s="105">
        <f t="shared" si="24"/>
        <v>224</v>
      </c>
      <c r="B241" s="106">
        <f t="shared" si="25"/>
        <v>443.54336722658462</v>
      </c>
      <c r="C241" s="107">
        <f t="shared" si="26"/>
        <v>90.478318380413668</v>
      </c>
      <c r="D241" s="106">
        <f t="shared" si="27"/>
        <v>353.06504884617095</v>
      </c>
      <c r="E241" s="106">
        <f t="shared" si="28"/>
        <v>66066.074020597967</v>
      </c>
      <c r="F241" s="106">
        <f t="shared" si="29"/>
        <v>53933.925979402033</v>
      </c>
      <c r="G241" s="106">
        <f t="shared" si="30"/>
        <v>539.33925979402034</v>
      </c>
      <c r="H241" s="106">
        <f t="shared" si="31"/>
        <v>54473.265239196051</v>
      </c>
    </row>
    <row r="242" spans="1:8" x14ac:dyDescent="0.25">
      <c r="A242" s="105">
        <f t="shared" si="24"/>
        <v>225</v>
      </c>
      <c r="B242" s="106">
        <f t="shared" si="25"/>
        <v>443.54336722658462</v>
      </c>
      <c r="C242" s="107">
        <f t="shared" si="26"/>
        <v>89.889876632336723</v>
      </c>
      <c r="D242" s="106">
        <f t="shared" si="27"/>
        <v>353.6534905942479</v>
      </c>
      <c r="E242" s="106">
        <f t="shared" si="28"/>
        <v>66419.727511192221</v>
      </c>
      <c r="F242" s="106">
        <f t="shared" si="29"/>
        <v>53580.272488807779</v>
      </c>
      <c r="G242" s="106">
        <f t="shared" si="30"/>
        <v>535.80272488807782</v>
      </c>
      <c r="H242" s="106">
        <f t="shared" si="31"/>
        <v>54116.075213695854</v>
      </c>
    </row>
    <row r="243" spans="1:8" x14ac:dyDescent="0.25">
      <c r="A243" s="105">
        <f t="shared" si="24"/>
        <v>226</v>
      </c>
      <c r="B243" s="106">
        <f t="shared" si="25"/>
        <v>443.54336722658462</v>
      </c>
      <c r="C243" s="107">
        <f t="shared" si="26"/>
        <v>89.300454148012975</v>
      </c>
      <c r="D243" s="106">
        <f t="shared" si="27"/>
        <v>354.24291307857163</v>
      </c>
      <c r="E243" s="106">
        <f t="shared" si="28"/>
        <v>66773.970424270796</v>
      </c>
      <c r="F243" s="106">
        <f t="shared" si="29"/>
        <v>53226.029575729204</v>
      </c>
      <c r="G243" s="106">
        <f t="shared" si="30"/>
        <v>532.26029575729206</v>
      </c>
      <c r="H243" s="106">
        <f t="shared" si="31"/>
        <v>53758.289871486493</v>
      </c>
    </row>
    <row r="244" spans="1:8" x14ac:dyDescent="0.25">
      <c r="A244" s="105">
        <f t="shared" si="24"/>
        <v>227</v>
      </c>
      <c r="B244" s="106">
        <f t="shared" si="25"/>
        <v>443.54336722658462</v>
      </c>
      <c r="C244" s="107">
        <f t="shared" si="26"/>
        <v>88.710049292882019</v>
      </c>
      <c r="D244" s="106">
        <f t="shared" si="27"/>
        <v>354.83331793370257</v>
      </c>
      <c r="E244" s="106">
        <f t="shared" si="28"/>
        <v>67128.803742204502</v>
      </c>
      <c r="F244" s="106">
        <f t="shared" si="29"/>
        <v>52871.196257795498</v>
      </c>
      <c r="G244" s="106">
        <f t="shared" si="30"/>
        <v>528.71196257795498</v>
      </c>
      <c r="H244" s="106">
        <f t="shared" si="31"/>
        <v>53399.908220373451</v>
      </c>
    </row>
    <row r="245" spans="1:8" x14ac:dyDescent="0.25">
      <c r="A245" s="105">
        <f t="shared" ref="A245:A308" si="32">IF(A244&lt;$B$5*$B$6,A244+1,"")</f>
        <v>228</v>
      </c>
      <c r="B245" s="106">
        <f t="shared" si="25"/>
        <v>443.54336722658462</v>
      </c>
      <c r="C245" s="107">
        <f t="shared" ref="C245:C308" si="33">IF(A245="","",$B$4/$B$6*F244)</f>
        <v>88.118660429659172</v>
      </c>
      <c r="D245" s="106">
        <f t="shared" ref="D245:D308" si="34">IF(A245="","",B245-C245)</f>
        <v>355.42470679692542</v>
      </c>
      <c r="E245" s="106">
        <f t="shared" ref="E245:E308" si="35">IF(A245="","",D245+E244)</f>
        <v>67484.228449001428</v>
      </c>
      <c r="F245" s="106">
        <f t="shared" ref="F245:F308" si="36">IF(A245="","",$F$17-E245)</f>
        <v>52515.771550998572</v>
      </c>
      <c r="G245" s="106">
        <f t="shared" si="30"/>
        <v>525.15771550998568</v>
      </c>
      <c r="H245" s="106">
        <f t="shared" si="31"/>
        <v>53040.92926650856</v>
      </c>
    </row>
    <row r="246" spans="1:8" x14ac:dyDescent="0.25">
      <c r="A246" s="105">
        <f t="shared" si="32"/>
        <v>229</v>
      </c>
      <c r="B246" s="106">
        <f t="shared" si="25"/>
        <v>443.54336722658462</v>
      </c>
      <c r="C246" s="107">
        <f t="shared" si="33"/>
        <v>87.526285918330956</v>
      </c>
      <c r="D246" s="106">
        <f t="shared" si="34"/>
        <v>356.01708130825364</v>
      </c>
      <c r="E246" s="106">
        <f t="shared" si="35"/>
        <v>67840.245530309679</v>
      </c>
      <c r="F246" s="106">
        <f t="shared" si="36"/>
        <v>52159.754469690321</v>
      </c>
      <c r="G246" s="106">
        <f t="shared" si="30"/>
        <v>521.59754469690324</v>
      </c>
      <c r="H246" s="106">
        <f t="shared" si="31"/>
        <v>52681.352014387223</v>
      </c>
    </row>
    <row r="247" spans="1:8" x14ac:dyDescent="0.25">
      <c r="A247" s="105">
        <f t="shared" si="32"/>
        <v>230</v>
      </c>
      <c r="B247" s="106">
        <f t="shared" si="25"/>
        <v>443.54336722658462</v>
      </c>
      <c r="C247" s="107">
        <f t="shared" si="33"/>
        <v>86.932924116150545</v>
      </c>
      <c r="D247" s="106">
        <f t="shared" si="34"/>
        <v>356.61044311043406</v>
      </c>
      <c r="E247" s="106">
        <f t="shared" si="35"/>
        <v>68196.855973420112</v>
      </c>
      <c r="F247" s="106">
        <f t="shared" si="36"/>
        <v>51803.144026579888</v>
      </c>
      <c r="G247" s="106">
        <f t="shared" si="30"/>
        <v>518.03144026579889</v>
      </c>
      <c r="H247" s="106">
        <f t="shared" si="31"/>
        <v>52321.175466845685</v>
      </c>
    </row>
    <row r="248" spans="1:8" x14ac:dyDescent="0.25">
      <c r="A248" s="105">
        <f t="shared" si="32"/>
        <v>231</v>
      </c>
      <c r="B248" s="106">
        <f t="shared" si="25"/>
        <v>443.54336722658462</v>
      </c>
      <c r="C248" s="107">
        <f t="shared" si="33"/>
        <v>86.338573377633153</v>
      </c>
      <c r="D248" s="106">
        <f t="shared" si="34"/>
        <v>357.20479384895145</v>
      </c>
      <c r="E248" s="106">
        <f t="shared" si="35"/>
        <v>68554.060767269068</v>
      </c>
      <c r="F248" s="106">
        <f t="shared" si="36"/>
        <v>51445.939232730932</v>
      </c>
      <c r="G248" s="106">
        <f t="shared" si="30"/>
        <v>514.45939232730939</v>
      </c>
      <c r="H248" s="106">
        <f t="shared" si="31"/>
        <v>51960.398625058238</v>
      </c>
    </row>
    <row r="249" spans="1:8" x14ac:dyDescent="0.25">
      <c r="A249" s="105">
        <f t="shared" si="32"/>
        <v>232</v>
      </c>
      <c r="B249" s="106">
        <f t="shared" ref="B249:B312" si="37">IF(A249="","",-PMT($B$4/$B$6,$B$5*$B$6,$B$3,,$B$12))</f>
        <v>443.54336722658462</v>
      </c>
      <c r="C249" s="107">
        <f t="shared" si="33"/>
        <v>85.743232054551555</v>
      </c>
      <c r="D249" s="106">
        <f t="shared" si="34"/>
        <v>357.80013517203304</v>
      </c>
      <c r="E249" s="106">
        <f t="shared" si="35"/>
        <v>68911.860902441098</v>
      </c>
      <c r="F249" s="106">
        <f t="shared" si="36"/>
        <v>51088.139097558902</v>
      </c>
      <c r="G249" s="106">
        <f t="shared" si="30"/>
        <v>510.88139097558906</v>
      </c>
      <c r="H249" s="106">
        <f t="shared" si="31"/>
        <v>51599.020488534494</v>
      </c>
    </row>
    <row r="250" spans="1:8" x14ac:dyDescent="0.25">
      <c r="A250" s="105">
        <f t="shared" si="32"/>
        <v>233</v>
      </c>
      <c r="B250" s="106">
        <f t="shared" si="37"/>
        <v>443.54336722658462</v>
      </c>
      <c r="C250" s="107">
        <f t="shared" si="33"/>
        <v>85.146898495931509</v>
      </c>
      <c r="D250" s="106">
        <f t="shared" si="34"/>
        <v>358.39646873065311</v>
      </c>
      <c r="E250" s="106">
        <f t="shared" si="35"/>
        <v>69270.257371171756</v>
      </c>
      <c r="F250" s="106">
        <f t="shared" si="36"/>
        <v>50729.742628828244</v>
      </c>
      <c r="G250" s="106">
        <f t="shared" si="30"/>
        <v>507.29742628828245</v>
      </c>
      <c r="H250" s="106">
        <f t="shared" si="31"/>
        <v>51237.040055116529</v>
      </c>
    </row>
    <row r="251" spans="1:8" x14ac:dyDescent="0.25">
      <c r="A251" s="105">
        <f t="shared" si="32"/>
        <v>234</v>
      </c>
      <c r="B251" s="106">
        <f t="shared" si="37"/>
        <v>443.54336722658462</v>
      </c>
      <c r="C251" s="107">
        <f t="shared" si="33"/>
        <v>84.549571048047085</v>
      </c>
      <c r="D251" s="106">
        <f t="shared" si="34"/>
        <v>358.99379617853754</v>
      </c>
      <c r="E251" s="106">
        <f t="shared" si="35"/>
        <v>69629.251167350289</v>
      </c>
      <c r="F251" s="106">
        <f t="shared" si="36"/>
        <v>50370.748832649711</v>
      </c>
      <c r="G251" s="106">
        <f t="shared" si="30"/>
        <v>503.70748832649713</v>
      </c>
      <c r="H251" s="106">
        <f t="shared" si="31"/>
        <v>50874.456320976205</v>
      </c>
    </row>
    <row r="252" spans="1:8" x14ac:dyDescent="0.25">
      <c r="A252" s="105">
        <f t="shared" si="32"/>
        <v>235</v>
      </c>
      <c r="B252" s="106">
        <f t="shared" si="37"/>
        <v>443.54336722658462</v>
      </c>
      <c r="C252" s="107">
        <f t="shared" si="33"/>
        <v>83.951248054416197</v>
      </c>
      <c r="D252" s="106">
        <f t="shared" si="34"/>
        <v>359.5921191721684</v>
      </c>
      <c r="E252" s="106">
        <f t="shared" si="35"/>
        <v>69988.84328652246</v>
      </c>
      <c r="F252" s="106">
        <f t="shared" si="36"/>
        <v>50011.15671347754</v>
      </c>
      <c r="G252" s="106">
        <f t="shared" si="30"/>
        <v>500.11156713477538</v>
      </c>
      <c r="H252" s="106">
        <f t="shared" si="31"/>
        <v>50511.268280612312</v>
      </c>
    </row>
    <row r="253" spans="1:8" x14ac:dyDescent="0.25">
      <c r="A253" s="105">
        <f t="shared" si="32"/>
        <v>236</v>
      </c>
      <c r="B253" s="106">
        <f t="shared" si="37"/>
        <v>443.54336722658462</v>
      </c>
      <c r="C253" s="107">
        <f t="shared" si="33"/>
        <v>83.351927855795907</v>
      </c>
      <c r="D253" s="106">
        <f t="shared" si="34"/>
        <v>360.19143937078871</v>
      </c>
      <c r="E253" s="106">
        <f t="shared" si="35"/>
        <v>70349.034725893245</v>
      </c>
      <c r="F253" s="106">
        <f t="shared" si="36"/>
        <v>49650.965274106755</v>
      </c>
      <c r="G253" s="106">
        <f t="shared" si="30"/>
        <v>496.50965274106755</v>
      </c>
      <c r="H253" s="106">
        <f t="shared" si="31"/>
        <v>50147.474926847819</v>
      </c>
    </row>
    <row r="254" spans="1:8" x14ac:dyDescent="0.25">
      <c r="A254" s="105">
        <f t="shared" si="32"/>
        <v>237</v>
      </c>
      <c r="B254" s="106">
        <f t="shared" si="37"/>
        <v>443.54336722658462</v>
      </c>
      <c r="C254" s="107">
        <f t="shared" si="33"/>
        <v>82.751608790177926</v>
      </c>
      <c r="D254" s="106">
        <f t="shared" si="34"/>
        <v>360.79175843640667</v>
      </c>
      <c r="E254" s="106">
        <f t="shared" si="35"/>
        <v>70709.826484329649</v>
      </c>
      <c r="F254" s="106">
        <f t="shared" si="36"/>
        <v>49290.173515670351</v>
      </c>
      <c r="G254" s="106">
        <f t="shared" si="30"/>
        <v>492.90173515670352</v>
      </c>
      <c r="H254" s="106">
        <f t="shared" si="31"/>
        <v>49783.075250827053</v>
      </c>
    </row>
    <row r="255" spans="1:8" x14ac:dyDescent="0.25">
      <c r="A255" s="105">
        <f t="shared" si="32"/>
        <v>238</v>
      </c>
      <c r="B255" s="106">
        <f t="shared" si="37"/>
        <v>443.54336722658462</v>
      </c>
      <c r="C255" s="107">
        <f t="shared" si="33"/>
        <v>82.15028919278393</v>
      </c>
      <c r="D255" s="106">
        <f t="shared" si="34"/>
        <v>361.39307803380069</v>
      </c>
      <c r="E255" s="106">
        <f t="shared" si="35"/>
        <v>71071.219562363447</v>
      </c>
      <c r="F255" s="106">
        <f t="shared" si="36"/>
        <v>48928.780437636553</v>
      </c>
      <c r="G255" s="106">
        <f t="shared" si="30"/>
        <v>489.28780437636556</v>
      </c>
      <c r="H255" s="106">
        <f t="shared" si="31"/>
        <v>49418.068242012916</v>
      </c>
    </row>
    <row r="256" spans="1:8" x14ac:dyDescent="0.25">
      <c r="A256" s="105">
        <f t="shared" si="32"/>
        <v>239</v>
      </c>
      <c r="B256" s="106">
        <f t="shared" si="37"/>
        <v>443.54336722658462</v>
      </c>
      <c r="C256" s="107">
        <f t="shared" si="33"/>
        <v>81.547967396060926</v>
      </c>
      <c r="D256" s="106">
        <f t="shared" si="34"/>
        <v>361.9953998305237</v>
      </c>
      <c r="E256" s="106">
        <f t="shared" si="35"/>
        <v>71433.214962193975</v>
      </c>
      <c r="F256" s="106">
        <f t="shared" si="36"/>
        <v>48566.785037806025</v>
      </c>
      <c r="G256" s="106">
        <f t="shared" si="30"/>
        <v>485.66785037806028</v>
      </c>
      <c r="H256" s="106">
        <f t="shared" si="31"/>
        <v>49052.452888184082</v>
      </c>
    </row>
    <row r="257" spans="1:8" x14ac:dyDescent="0.25">
      <c r="A257" s="105">
        <f t="shared" si="32"/>
        <v>240</v>
      </c>
      <c r="B257" s="106">
        <f t="shared" si="37"/>
        <v>443.54336722658462</v>
      </c>
      <c r="C257" s="107">
        <f t="shared" si="33"/>
        <v>80.944641729676718</v>
      </c>
      <c r="D257" s="106">
        <f t="shared" si="34"/>
        <v>362.59872549690789</v>
      </c>
      <c r="E257" s="106">
        <f t="shared" si="35"/>
        <v>71795.813687690883</v>
      </c>
      <c r="F257" s="106">
        <f t="shared" si="36"/>
        <v>48204.186312309117</v>
      </c>
      <c r="G257" s="106">
        <f t="shared" si="30"/>
        <v>482.04186312309116</v>
      </c>
      <c r="H257" s="106">
        <f t="shared" si="31"/>
        <v>48686.22817543221</v>
      </c>
    </row>
    <row r="258" spans="1:8" x14ac:dyDescent="0.25">
      <c r="A258" s="105">
        <f t="shared" si="32"/>
        <v>241</v>
      </c>
      <c r="B258" s="106">
        <f t="shared" si="37"/>
        <v>443.54336722658462</v>
      </c>
      <c r="C258" s="107">
        <f t="shared" si="33"/>
        <v>80.340310520515203</v>
      </c>
      <c r="D258" s="106">
        <f t="shared" si="34"/>
        <v>363.20305670606945</v>
      </c>
      <c r="E258" s="106">
        <f t="shared" si="35"/>
        <v>72159.016744396955</v>
      </c>
      <c r="F258" s="106">
        <f t="shared" si="36"/>
        <v>47840.983255603045</v>
      </c>
      <c r="G258" s="106">
        <f t="shared" si="30"/>
        <v>478.40983255603044</v>
      </c>
      <c r="H258" s="106">
        <f t="shared" si="31"/>
        <v>48319.393088159079</v>
      </c>
    </row>
    <row r="259" spans="1:8" x14ac:dyDescent="0.25">
      <c r="A259" s="105">
        <f t="shared" si="32"/>
        <v>242</v>
      </c>
      <c r="B259" s="106">
        <f t="shared" si="37"/>
        <v>443.54336722658462</v>
      </c>
      <c r="C259" s="107">
        <f t="shared" si="33"/>
        <v>79.734972092671754</v>
      </c>
      <c r="D259" s="106">
        <f t="shared" si="34"/>
        <v>363.80839513391288</v>
      </c>
      <c r="E259" s="106">
        <f t="shared" si="35"/>
        <v>72522.825139530862</v>
      </c>
      <c r="F259" s="106">
        <f t="shared" si="36"/>
        <v>47477.174860469138</v>
      </c>
      <c r="G259" s="106">
        <f t="shared" si="30"/>
        <v>474.77174860469137</v>
      </c>
      <c r="H259" s="106">
        <f t="shared" si="31"/>
        <v>47951.946609073828</v>
      </c>
    </row>
    <row r="260" spans="1:8" x14ac:dyDescent="0.25">
      <c r="A260" s="105">
        <f t="shared" si="32"/>
        <v>243</v>
      </c>
      <c r="B260" s="106">
        <f t="shared" si="37"/>
        <v>443.54336722658462</v>
      </c>
      <c r="C260" s="107">
        <f t="shared" si="33"/>
        <v>79.128624767448571</v>
      </c>
      <c r="D260" s="106">
        <f t="shared" si="34"/>
        <v>364.41474245913605</v>
      </c>
      <c r="E260" s="106">
        <f t="shared" si="35"/>
        <v>72887.239881989997</v>
      </c>
      <c r="F260" s="106">
        <f t="shared" si="36"/>
        <v>47112.760118010003</v>
      </c>
      <c r="G260" s="106">
        <f t="shared" si="30"/>
        <v>471.12760118010004</v>
      </c>
      <c r="H260" s="106">
        <f t="shared" si="31"/>
        <v>47583.887719190105</v>
      </c>
    </row>
    <row r="261" spans="1:8" x14ac:dyDescent="0.25">
      <c r="A261" s="105">
        <f t="shared" si="32"/>
        <v>244</v>
      </c>
      <c r="B261" s="106">
        <f t="shared" si="37"/>
        <v>443.54336722658462</v>
      </c>
      <c r="C261" s="107">
        <f t="shared" si="33"/>
        <v>78.521266863350007</v>
      </c>
      <c r="D261" s="106">
        <f t="shared" si="34"/>
        <v>365.02210036323459</v>
      </c>
      <c r="E261" s="106">
        <f t="shared" si="35"/>
        <v>73252.26198235323</v>
      </c>
      <c r="F261" s="106">
        <f t="shared" si="36"/>
        <v>46747.73801764677</v>
      </c>
      <c r="G261" s="106">
        <f t="shared" si="30"/>
        <v>467.4773801764677</v>
      </c>
      <c r="H261" s="106">
        <f t="shared" si="31"/>
        <v>47215.215397823238</v>
      </c>
    </row>
    <row r="262" spans="1:8" x14ac:dyDescent="0.25">
      <c r="A262" s="105">
        <f t="shared" si="32"/>
        <v>245</v>
      </c>
      <c r="B262" s="106">
        <f t="shared" si="37"/>
        <v>443.54336722658462</v>
      </c>
      <c r="C262" s="107">
        <f t="shared" si="33"/>
        <v>77.912896696077951</v>
      </c>
      <c r="D262" s="106">
        <f t="shared" si="34"/>
        <v>365.63047053050667</v>
      </c>
      <c r="E262" s="106">
        <f t="shared" si="35"/>
        <v>73617.892452883738</v>
      </c>
      <c r="F262" s="106">
        <f t="shared" si="36"/>
        <v>46382.107547116262</v>
      </c>
      <c r="G262" s="106">
        <f t="shared" si="30"/>
        <v>463.82107547116266</v>
      </c>
      <c r="H262" s="106">
        <f t="shared" si="31"/>
        <v>46845.928622587424</v>
      </c>
    </row>
    <row r="263" spans="1:8" x14ac:dyDescent="0.25">
      <c r="A263" s="105">
        <f t="shared" si="32"/>
        <v>246</v>
      </c>
      <c r="B263" s="106">
        <f t="shared" si="37"/>
        <v>443.54336722658462</v>
      </c>
      <c r="C263" s="107">
        <f t="shared" si="33"/>
        <v>77.303512578527105</v>
      </c>
      <c r="D263" s="106">
        <f t="shared" si="34"/>
        <v>366.23985464805753</v>
      </c>
      <c r="E263" s="106">
        <f t="shared" si="35"/>
        <v>73984.132307531792</v>
      </c>
      <c r="F263" s="106">
        <f t="shared" si="36"/>
        <v>46015.867692468208</v>
      </c>
      <c r="G263" s="106">
        <f t="shared" si="30"/>
        <v>460.15867692468208</v>
      </c>
      <c r="H263" s="106">
        <f t="shared" si="31"/>
        <v>46476.026369392886</v>
      </c>
    </row>
    <row r="264" spans="1:8" x14ac:dyDescent="0.25">
      <c r="A264" s="105">
        <f t="shared" si="32"/>
        <v>247</v>
      </c>
      <c r="B264" s="106">
        <f t="shared" si="37"/>
        <v>443.54336722658462</v>
      </c>
      <c r="C264" s="107">
        <f t="shared" si="33"/>
        <v>76.693112820780357</v>
      </c>
      <c r="D264" s="106">
        <f t="shared" si="34"/>
        <v>366.85025440580426</v>
      </c>
      <c r="E264" s="106">
        <f t="shared" si="35"/>
        <v>74350.982561937592</v>
      </c>
      <c r="F264" s="106">
        <f t="shared" si="36"/>
        <v>45649.017438062408</v>
      </c>
      <c r="G264" s="106">
        <f t="shared" si="30"/>
        <v>456.49017438062407</v>
      </c>
      <c r="H264" s="106">
        <f t="shared" si="31"/>
        <v>46105.507612443034</v>
      </c>
    </row>
    <row r="265" spans="1:8" x14ac:dyDescent="0.25">
      <c r="A265" s="105">
        <f t="shared" si="32"/>
        <v>248</v>
      </c>
      <c r="B265" s="106">
        <f t="shared" si="37"/>
        <v>443.54336722658462</v>
      </c>
      <c r="C265" s="107">
        <f t="shared" si="33"/>
        <v>76.081695730104016</v>
      </c>
      <c r="D265" s="106">
        <f t="shared" si="34"/>
        <v>367.46167149648062</v>
      </c>
      <c r="E265" s="106">
        <f t="shared" si="35"/>
        <v>74718.444233434071</v>
      </c>
      <c r="F265" s="106">
        <f t="shared" si="36"/>
        <v>45281.555766565929</v>
      </c>
      <c r="G265" s="106">
        <f t="shared" si="30"/>
        <v>452.8155576656593</v>
      </c>
      <c r="H265" s="106">
        <f t="shared" si="31"/>
        <v>45734.371324231586</v>
      </c>
    </row>
    <row r="266" spans="1:8" x14ac:dyDescent="0.25">
      <c r="A266" s="105">
        <f t="shared" si="32"/>
        <v>249</v>
      </c>
      <c r="B266" s="106">
        <f t="shared" si="37"/>
        <v>443.54336722658462</v>
      </c>
      <c r="C266" s="107">
        <f t="shared" si="33"/>
        <v>75.469259610943226</v>
      </c>
      <c r="D266" s="106">
        <f t="shared" si="34"/>
        <v>368.07410761564142</v>
      </c>
      <c r="E266" s="106">
        <f t="shared" si="35"/>
        <v>75086.518341049712</v>
      </c>
      <c r="F266" s="106">
        <f t="shared" si="36"/>
        <v>44913.481658950288</v>
      </c>
      <c r="G266" s="106">
        <f t="shared" si="30"/>
        <v>449.13481658950286</v>
      </c>
      <c r="H266" s="106">
        <f t="shared" si="31"/>
        <v>45362.616475539791</v>
      </c>
    </row>
    <row r="267" spans="1:8" x14ac:dyDescent="0.25">
      <c r="A267" s="105">
        <f t="shared" si="32"/>
        <v>250</v>
      </c>
      <c r="B267" s="106">
        <f t="shared" si="37"/>
        <v>443.54336722658462</v>
      </c>
      <c r="C267" s="107">
        <f t="shared" si="33"/>
        <v>74.855802764917158</v>
      </c>
      <c r="D267" s="106">
        <f t="shared" si="34"/>
        <v>368.68756446166748</v>
      </c>
      <c r="E267" s="106">
        <f t="shared" si="35"/>
        <v>75455.205905511379</v>
      </c>
      <c r="F267" s="106">
        <f t="shared" si="36"/>
        <v>44544.794094488621</v>
      </c>
      <c r="G267" s="106">
        <f t="shared" si="30"/>
        <v>445.44794094488623</v>
      </c>
      <c r="H267" s="106">
        <f t="shared" si="31"/>
        <v>44990.242035433504</v>
      </c>
    </row>
    <row r="268" spans="1:8" x14ac:dyDescent="0.25">
      <c r="A268" s="105">
        <f t="shared" si="32"/>
        <v>251</v>
      </c>
      <c r="B268" s="106">
        <f t="shared" si="37"/>
        <v>443.54336722658462</v>
      </c>
      <c r="C268" s="107">
        <f t="shared" si="33"/>
        <v>74.241323490814381</v>
      </c>
      <c r="D268" s="106">
        <f t="shared" si="34"/>
        <v>369.30204373577021</v>
      </c>
      <c r="E268" s="106">
        <f t="shared" si="35"/>
        <v>75824.507949247156</v>
      </c>
      <c r="F268" s="106">
        <f t="shared" si="36"/>
        <v>44175.492050752844</v>
      </c>
      <c r="G268" s="106">
        <f t="shared" si="30"/>
        <v>441.75492050752842</v>
      </c>
      <c r="H268" s="106">
        <f t="shared" si="31"/>
        <v>44617.246971260371</v>
      </c>
    </row>
    <row r="269" spans="1:8" x14ac:dyDescent="0.25">
      <c r="A269" s="105">
        <f t="shared" si="32"/>
        <v>252</v>
      </c>
      <c r="B269" s="106">
        <f t="shared" si="37"/>
        <v>443.54336722658462</v>
      </c>
      <c r="C269" s="107">
        <f t="shared" si="33"/>
        <v>73.625820084588085</v>
      </c>
      <c r="D269" s="106">
        <f t="shared" si="34"/>
        <v>369.91754714199652</v>
      </c>
      <c r="E269" s="106">
        <f t="shared" si="35"/>
        <v>76194.425496389158</v>
      </c>
      <c r="F269" s="106">
        <f t="shared" si="36"/>
        <v>43805.574503610842</v>
      </c>
      <c r="G269" s="106">
        <f t="shared" si="30"/>
        <v>438.05574503610842</v>
      </c>
      <c r="H269" s="106">
        <f t="shared" si="31"/>
        <v>44243.63024864695</v>
      </c>
    </row>
    <row r="270" spans="1:8" x14ac:dyDescent="0.25">
      <c r="A270" s="105">
        <f t="shared" si="32"/>
        <v>253</v>
      </c>
      <c r="B270" s="106">
        <f t="shared" si="37"/>
        <v>443.54336722658462</v>
      </c>
      <c r="C270" s="107">
        <f t="shared" si="33"/>
        <v>73.009290839351408</v>
      </c>
      <c r="D270" s="106">
        <f t="shared" si="34"/>
        <v>370.5340763872332</v>
      </c>
      <c r="E270" s="106">
        <f t="shared" si="35"/>
        <v>76564.959572776395</v>
      </c>
      <c r="F270" s="106">
        <f t="shared" si="36"/>
        <v>43435.040427223605</v>
      </c>
      <c r="G270" s="106">
        <f t="shared" si="30"/>
        <v>434.35040427223606</v>
      </c>
      <c r="H270" s="106">
        <f t="shared" si="31"/>
        <v>43869.390831495839</v>
      </c>
    </row>
    <row r="271" spans="1:8" x14ac:dyDescent="0.25">
      <c r="A271" s="105">
        <f t="shared" si="32"/>
        <v>254</v>
      </c>
      <c r="B271" s="106">
        <f t="shared" si="37"/>
        <v>443.54336722658462</v>
      </c>
      <c r="C271" s="107">
        <f t="shared" si="33"/>
        <v>72.391734045372672</v>
      </c>
      <c r="D271" s="106">
        <f t="shared" si="34"/>
        <v>371.15163318121193</v>
      </c>
      <c r="E271" s="106">
        <f t="shared" si="35"/>
        <v>76936.111205957612</v>
      </c>
      <c r="F271" s="106">
        <f t="shared" si="36"/>
        <v>43063.888794042388</v>
      </c>
      <c r="G271" s="106">
        <f t="shared" si="30"/>
        <v>430.6388879404239</v>
      </c>
      <c r="H271" s="106">
        <f t="shared" si="31"/>
        <v>43494.527681982814</v>
      </c>
    </row>
    <row r="272" spans="1:8" x14ac:dyDescent="0.25">
      <c r="A272" s="105">
        <f t="shared" si="32"/>
        <v>255</v>
      </c>
      <c r="B272" s="106">
        <f t="shared" si="37"/>
        <v>443.54336722658462</v>
      </c>
      <c r="C272" s="107">
        <f t="shared" si="33"/>
        <v>71.773147990070655</v>
      </c>
      <c r="D272" s="106">
        <f t="shared" si="34"/>
        <v>371.77021923651398</v>
      </c>
      <c r="E272" s="106">
        <f t="shared" si="35"/>
        <v>77307.881425194122</v>
      </c>
      <c r="F272" s="106">
        <f t="shared" si="36"/>
        <v>42692.118574805878</v>
      </c>
      <c r="G272" s="106">
        <f t="shared" si="30"/>
        <v>426.9211857480588</v>
      </c>
      <c r="H272" s="106">
        <f t="shared" si="31"/>
        <v>43119.03976055394</v>
      </c>
    </row>
    <row r="273" spans="1:8" x14ac:dyDescent="0.25">
      <c r="A273" s="105">
        <f t="shared" si="32"/>
        <v>256</v>
      </c>
      <c r="B273" s="106">
        <f t="shared" si="37"/>
        <v>443.54336722658462</v>
      </c>
      <c r="C273" s="107">
        <f t="shared" si="33"/>
        <v>71.153530958009796</v>
      </c>
      <c r="D273" s="106">
        <f t="shared" si="34"/>
        <v>372.38983626857481</v>
      </c>
      <c r="E273" s="106">
        <f t="shared" si="35"/>
        <v>77680.271261462694</v>
      </c>
      <c r="F273" s="106">
        <f t="shared" si="36"/>
        <v>42319.728738537306</v>
      </c>
      <c r="G273" s="106">
        <f t="shared" si="30"/>
        <v>423.19728738537304</v>
      </c>
      <c r="H273" s="106">
        <f t="shared" si="31"/>
        <v>42742.926025922679</v>
      </c>
    </row>
    <row r="274" spans="1:8" x14ac:dyDescent="0.25">
      <c r="A274" s="105">
        <f t="shared" si="32"/>
        <v>257</v>
      </c>
      <c r="B274" s="106">
        <f t="shared" si="37"/>
        <v>443.54336722658462</v>
      </c>
      <c r="C274" s="107">
        <f t="shared" si="33"/>
        <v>70.532881230895512</v>
      </c>
      <c r="D274" s="106">
        <f t="shared" si="34"/>
        <v>373.01048599568912</v>
      </c>
      <c r="E274" s="106">
        <f t="shared" si="35"/>
        <v>78053.281747458386</v>
      </c>
      <c r="F274" s="106">
        <f t="shared" si="36"/>
        <v>41946.718252541614</v>
      </c>
      <c r="G274" s="106">
        <f t="shared" si="30"/>
        <v>419.46718252541615</v>
      </c>
      <c r="H274" s="106">
        <f t="shared" si="31"/>
        <v>42366.185435067033</v>
      </c>
    </row>
    <row r="275" spans="1:8" x14ac:dyDescent="0.25">
      <c r="A275" s="105">
        <f t="shared" si="32"/>
        <v>258</v>
      </c>
      <c r="B275" s="106">
        <f t="shared" si="37"/>
        <v>443.54336722658462</v>
      </c>
      <c r="C275" s="107">
        <f t="shared" si="33"/>
        <v>69.911197087569363</v>
      </c>
      <c r="D275" s="106">
        <f t="shared" si="34"/>
        <v>373.63217013901527</v>
      </c>
      <c r="E275" s="106">
        <f t="shared" si="35"/>
        <v>78426.913917597398</v>
      </c>
      <c r="F275" s="106">
        <f t="shared" si="36"/>
        <v>41573.086082402602</v>
      </c>
      <c r="G275" s="106">
        <f t="shared" ref="G275:G338" si="38">IF(A275="","",$B$11*F275)</f>
        <v>415.73086082402602</v>
      </c>
      <c r="H275" s="106">
        <f t="shared" ref="H275:H338" si="39">IF(A275="","",F275+G275)</f>
        <v>41988.81694322663</v>
      </c>
    </row>
    <row r="276" spans="1:8" x14ac:dyDescent="0.25">
      <c r="A276" s="105">
        <f t="shared" si="32"/>
        <v>259</v>
      </c>
      <c r="B276" s="106">
        <f t="shared" si="37"/>
        <v>443.54336722658462</v>
      </c>
      <c r="C276" s="107">
        <f t="shared" si="33"/>
        <v>69.288476804004347</v>
      </c>
      <c r="D276" s="106">
        <f t="shared" si="34"/>
        <v>374.25489042258027</v>
      </c>
      <c r="E276" s="106">
        <f t="shared" si="35"/>
        <v>78801.168808019982</v>
      </c>
      <c r="F276" s="106">
        <f t="shared" si="36"/>
        <v>41198.831191980018</v>
      </c>
      <c r="G276" s="106">
        <f t="shared" si="38"/>
        <v>411.9883119198002</v>
      </c>
      <c r="H276" s="106">
        <f t="shared" si="39"/>
        <v>41610.819503899816</v>
      </c>
    </row>
    <row r="277" spans="1:8" x14ac:dyDescent="0.25">
      <c r="A277" s="105">
        <f t="shared" si="32"/>
        <v>260</v>
      </c>
      <c r="B277" s="106">
        <f t="shared" si="37"/>
        <v>443.54336722658462</v>
      </c>
      <c r="C277" s="107">
        <f t="shared" si="33"/>
        <v>68.664718653300028</v>
      </c>
      <c r="D277" s="106">
        <f t="shared" si="34"/>
        <v>374.87864857328458</v>
      </c>
      <c r="E277" s="106">
        <f t="shared" si="35"/>
        <v>79176.047456593267</v>
      </c>
      <c r="F277" s="106">
        <f t="shared" si="36"/>
        <v>40823.952543406733</v>
      </c>
      <c r="G277" s="106">
        <f t="shared" si="38"/>
        <v>408.23952543406733</v>
      </c>
      <c r="H277" s="106">
        <f t="shared" si="39"/>
        <v>41232.192068840799</v>
      </c>
    </row>
    <row r="278" spans="1:8" x14ac:dyDescent="0.25">
      <c r="A278" s="105">
        <f t="shared" si="32"/>
        <v>261</v>
      </c>
      <c r="B278" s="106">
        <f t="shared" si="37"/>
        <v>443.54336722658462</v>
      </c>
      <c r="C278" s="107">
        <f t="shared" si="33"/>
        <v>68.039920905677889</v>
      </c>
      <c r="D278" s="106">
        <f t="shared" si="34"/>
        <v>375.50344632090673</v>
      </c>
      <c r="E278" s="106">
        <f t="shared" si="35"/>
        <v>79551.550902914169</v>
      </c>
      <c r="F278" s="106">
        <f t="shared" si="36"/>
        <v>40448.449097085831</v>
      </c>
      <c r="G278" s="106">
        <f t="shared" si="38"/>
        <v>404.4844909708583</v>
      </c>
      <c r="H278" s="106">
        <f t="shared" si="39"/>
        <v>40852.933588056687</v>
      </c>
    </row>
    <row r="279" spans="1:8" x14ac:dyDescent="0.25">
      <c r="A279" s="105">
        <f t="shared" si="32"/>
        <v>262</v>
      </c>
      <c r="B279" s="106">
        <f t="shared" si="37"/>
        <v>443.54336722658462</v>
      </c>
      <c r="C279" s="107">
        <f t="shared" si="33"/>
        <v>67.414081828476384</v>
      </c>
      <c r="D279" s="106">
        <f t="shared" si="34"/>
        <v>376.12928539810821</v>
      </c>
      <c r="E279" s="106">
        <f t="shared" si="35"/>
        <v>79927.680188312283</v>
      </c>
      <c r="F279" s="106">
        <f t="shared" si="36"/>
        <v>40072.319811687717</v>
      </c>
      <c r="G279" s="106">
        <f t="shared" si="38"/>
        <v>400.7231981168772</v>
      </c>
      <c r="H279" s="106">
        <f t="shared" si="39"/>
        <v>40473.043009804598</v>
      </c>
    </row>
    <row r="280" spans="1:8" x14ac:dyDescent="0.25">
      <c r="A280" s="105">
        <f t="shared" si="32"/>
        <v>263</v>
      </c>
      <c r="B280" s="106">
        <f t="shared" si="37"/>
        <v>443.54336722658462</v>
      </c>
      <c r="C280" s="107">
        <f t="shared" si="33"/>
        <v>66.787199686146195</v>
      </c>
      <c r="D280" s="106">
        <f t="shared" si="34"/>
        <v>376.75616754043841</v>
      </c>
      <c r="E280" s="106">
        <f t="shared" si="35"/>
        <v>80304.436355852726</v>
      </c>
      <c r="F280" s="106">
        <f t="shared" si="36"/>
        <v>39695.563644147274</v>
      </c>
      <c r="G280" s="106">
        <f t="shared" si="38"/>
        <v>396.95563644147273</v>
      </c>
      <c r="H280" s="106">
        <f t="shared" si="39"/>
        <v>40092.519280588749</v>
      </c>
    </row>
    <row r="281" spans="1:8" x14ac:dyDescent="0.25">
      <c r="A281" s="105">
        <f t="shared" si="32"/>
        <v>264</v>
      </c>
      <c r="B281" s="106">
        <f t="shared" si="37"/>
        <v>443.54336722658462</v>
      </c>
      <c r="C281" s="107">
        <f t="shared" si="33"/>
        <v>66.159272740245456</v>
      </c>
      <c r="D281" s="106">
        <f t="shared" si="34"/>
        <v>377.38409448633917</v>
      </c>
      <c r="E281" s="106">
        <f t="shared" si="35"/>
        <v>80681.820450339059</v>
      </c>
      <c r="F281" s="106">
        <f t="shared" si="36"/>
        <v>39318.179549660941</v>
      </c>
      <c r="G281" s="106">
        <f t="shared" si="38"/>
        <v>393.18179549660942</v>
      </c>
      <c r="H281" s="106">
        <f t="shared" si="39"/>
        <v>39711.361345157551</v>
      </c>
    </row>
    <row r="282" spans="1:8" x14ac:dyDescent="0.25">
      <c r="A282" s="105">
        <f t="shared" si="32"/>
        <v>265</v>
      </c>
      <c r="B282" s="106">
        <f t="shared" si="37"/>
        <v>443.54336722658462</v>
      </c>
      <c r="C282" s="107">
        <f t="shared" si="33"/>
        <v>65.530299249434904</v>
      </c>
      <c r="D282" s="106">
        <f t="shared" si="34"/>
        <v>378.01306797714972</v>
      </c>
      <c r="E282" s="106">
        <f t="shared" si="35"/>
        <v>81059.833518316213</v>
      </c>
      <c r="F282" s="106">
        <f t="shared" si="36"/>
        <v>38940.166481683787</v>
      </c>
      <c r="G282" s="106">
        <f t="shared" si="38"/>
        <v>389.40166481683787</v>
      </c>
      <c r="H282" s="106">
        <f t="shared" si="39"/>
        <v>39329.568146500627</v>
      </c>
    </row>
    <row r="283" spans="1:8" x14ac:dyDescent="0.25">
      <c r="A283" s="105">
        <f t="shared" si="32"/>
        <v>266</v>
      </c>
      <c r="B283" s="106">
        <f t="shared" si="37"/>
        <v>443.54336722658462</v>
      </c>
      <c r="C283" s="107">
        <f t="shared" si="33"/>
        <v>64.900277469472982</v>
      </c>
      <c r="D283" s="106">
        <f t="shared" si="34"/>
        <v>378.64308975711162</v>
      </c>
      <c r="E283" s="106">
        <f t="shared" si="35"/>
        <v>81438.476608073324</v>
      </c>
      <c r="F283" s="106">
        <f t="shared" si="36"/>
        <v>38561.523391926676</v>
      </c>
      <c r="G283" s="106">
        <f t="shared" si="38"/>
        <v>385.61523391926676</v>
      </c>
      <c r="H283" s="106">
        <f t="shared" si="39"/>
        <v>38947.138625845939</v>
      </c>
    </row>
    <row r="284" spans="1:8" x14ac:dyDescent="0.25">
      <c r="A284" s="105">
        <f t="shared" si="32"/>
        <v>267</v>
      </c>
      <c r="B284" s="106">
        <f t="shared" si="37"/>
        <v>443.54336722658462</v>
      </c>
      <c r="C284" s="107">
        <f t="shared" si="33"/>
        <v>64.269205653211131</v>
      </c>
      <c r="D284" s="106">
        <f t="shared" si="34"/>
        <v>379.27416157337348</v>
      </c>
      <c r="E284" s="106">
        <f t="shared" si="35"/>
        <v>81817.750769646693</v>
      </c>
      <c r="F284" s="106">
        <f t="shared" si="36"/>
        <v>38182.249230353307</v>
      </c>
      <c r="G284" s="106">
        <f t="shared" si="38"/>
        <v>381.82249230353307</v>
      </c>
      <c r="H284" s="106">
        <f t="shared" si="39"/>
        <v>38564.071722656838</v>
      </c>
    </row>
    <row r="285" spans="1:8" x14ac:dyDescent="0.25">
      <c r="A285" s="105">
        <f t="shared" si="32"/>
        <v>268</v>
      </c>
      <c r="B285" s="106">
        <f t="shared" si="37"/>
        <v>443.54336722658462</v>
      </c>
      <c r="C285" s="107">
        <f t="shared" si="33"/>
        <v>63.637082050588852</v>
      </c>
      <c r="D285" s="106">
        <f t="shared" si="34"/>
        <v>379.90628517599578</v>
      </c>
      <c r="E285" s="106">
        <f t="shared" si="35"/>
        <v>82197.657054822688</v>
      </c>
      <c r="F285" s="106">
        <f t="shared" si="36"/>
        <v>37802.342945177312</v>
      </c>
      <c r="G285" s="106">
        <f t="shared" si="38"/>
        <v>378.0234294517731</v>
      </c>
      <c r="H285" s="106">
        <f t="shared" si="39"/>
        <v>38180.366374629084</v>
      </c>
    </row>
    <row r="286" spans="1:8" x14ac:dyDescent="0.25">
      <c r="A286" s="105">
        <f t="shared" si="32"/>
        <v>269</v>
      </c>
      <c r="B286" s="106">
        <f t="shared" si="37"/>
        <v>443.54336722658462</v>
      </c>
      <c r="C286" s="107">
        <f t="shared" si="33"/>
        <v>63.003904908628854</v>
      </c>
      <c r="D286" s="106">
        <f t="shared" si="34"/>
        <v>380.53946231795578</v>
      </c>
      <c r="E286" s="106">
        <f t="shared" si="35"/>
        <v>82578.196517140648</v>
      </c>
      <c r="F286" s="106">
        <f t="shared" si="36"/>
        <v>37421.803482859352</v>
      </c>
      <c r="G286" s="106">
        <f t="shared" si="38"/>
        <v>374.21803482859355</v>
      </c>
      <c r="H286" s="106">
        <f t="shared" si="39"/>
        <v>37796.021517687943</v>
      </c>
    </row>
    <row r="287" spans="1:8" x14ac:dyDescent="0.25">
      <c r="A287" s="105">
        <f t="shared" si="32"/>
        <v>270</v>
      </c>
      <c r="B287" s="106">
        <f t="shared" si="37"/>
        <v>443.54336722658462</v>
      </c>
      <c r="C287" s="107">
        <f t="shared" si="33"/>
        <v>62.36967247143226</v>
      </c>
      <c r="D287" s="106">
        <f t="shared" si="34"/>
        <v>381.17369475515238</v>
      </c>
      <c r="E287" s="106">
        <f t="shared" si="35"/>
        <v>82959.370211895803</v>
      </c>
      <c r="F287" s="106">
        <f t="shared" si="36"/>
        <v>37040.629788104197</v>
      </c>
      <c r="G287" s="106">
        <f t="shared" si="38"/>
        <v>370.40629788104201</v>
      </c>
      <c r="H287" s="106">
        <f t="shared" si="39"/>
        <v>37411.036085985237</v>
      </c>
    </row>
    <row r="288" spans="1:8" x14ac:dyDescent="0.25">
      <c r="A288" s="105">
        <f t="shared" si="32"/>
        <v>271</v>
      </c>
      <c r="B288" s="106">
        <f t="shared" si="37"/>
        <v>443.54336722658462</v>
      </c>
      <c r="C288" s="107">
        <f t="shared" si="33"/>
        <v>61.734382980173663</v>
      </c>
      <c r="D288" s="106">
        <f t="shared" si="34"/>
        <v>381.80898424641094</v>
      </c>
      <c r="E288" s="106">
        <f t="shared" si="35"/>
        <v>83341.179196142213</v>
      </c>
      <c r="F288" s="106">
        <f t="shared" si="36"/>
        <v>36658.820803857787</v>
      </c>
      <c r="G288" s="106">
        <f t="shared" si="38"/>
        <v>366.58820803857787</v>
      </c>
      <c r="H288" s="106">
        <f t="shared" si="39"/>
        <v>37025.409011896365</v>
      </c>
    </row>
    <row r="289" spans="1:8" x14ac:dyDescent="0.25">
      <c r="A289" s="105">
        <f t="shared" si="32"/>
        <v>272</v>
      </c>
      <c r="B289" s="106">
        <f t="shared" si="37"/>
        <v>443.54336722658462</v>
      </c>
      <c r="C289" s="107">
        <f t="shared" si="33"/>
        <v>61.098034673096315</v>
      </c>
      <c r="D289" s="106">
        <f t="shared" si="34"/>
        <v>382.4453325534883</v>
      </c>
      <c r="E289" s="106">
        <f t="shared" si="35"/>
        <v>83723.624528695698</v>
      </c>
      <c r="F289" s="106">
        <f t="shared" si="36"/>
        <v>36276.375471304302</v>
      </c>
      <c r="G289" s="106">
        <f t="shared" si="38"/>
        <v>362.763754713043</v>
      </c>
      <c r="H289" s="106">
        <f t="shared" si="39"/>
        <v>36639.139226017345</v>
      </c>
    </row>
    <row r="290" spans="1:8" x14ac:dyDescent="0.25">
      <c r="A290" s="105">
        <f t="shared" si="32"/>
        <v>273</v>
      </c>
      <c r="B290" s="106">
        <f t="shared" si="37"/>
        <v>443.54336722658462</v>
      </c>
      <c r="C290" s="107">
        <f t="shared" si="33"/>
        <v>60.460625785507176</v>
      </c>
      <c r="D290" s="106">
        <f t="shared" si="34"/>
        <v>383.08274144107747</v>
      </c>
      <c r="E290" s="106">
        <f t="shared" si="35"/>
        <v>84106.707270136772</v>
      </c>
      <c r="F290" s="106">
        <f t="shared" si="36"/>
        <v>35893.292729863228</v>
      </c>
      <c r="G290" s="106">
        <f t="shared" si="38"/>
        <v>358.93292729863231</v>
      </c>
      <c r="H290" s="106">
        <f t="shared" si="39"/>
        <v>36252.225657161856</v>
      </c>
    </row>
    <row r="291" spans="1:8" x14ac:dyDescent="0.25">
      <c r="A291" s="105">
        <f t="shared" si="32"/>
        <v>274</v>
      </c>
      <c r="B291" s="106">
        <f t="shared" si="37"/>
        <v>443.54336722658462</v>
      </c>
      <c r="C291" s="107">
        <f t="shared" si="33"/>
        <v>59.822154549772051</v>
      </c>
      <c r="D291" s="106">
        <f t="shared" si="34"/>
        <v>383.72121267681257</v>
      </c>
      <c r="E291" s="106">
        <f t="shared" si="35"/>
        <v>84490.428482813586</v>
      </c>
      <c r="F291" s="106">
        <f t="shared" si="36"/>
        <v>35509.571517186414</v>
      </c>
      <c r="G291" s="106">
        <f t="shared" si="38"/>
        <v>355.09571517186413</v>
      </c>
      <c r="H291" s="106">
        <f t="shared" si="39"/>
        <v>35864.667232358275</v>
      </c>
    </row>
    <row r="292" spans="1:8" x14ac:dyDescent="0.25">
      <c r="A292" s="105">
        <f t="shared" si="32"/>
        <v>275</v>
      </c>
      <c r="B292" s="106">
        <f t="shared" si="37"/>
        <v>443.54336722658462</v>
      </c>
      <c r="C292" s="107">
        <f t="shared" si="33"/>
        <v>59.182619195310693</v>
      </c>
      <c r="D292" s="106">
        <f t="shared" si="34"/>
        <v>384.36074803127394</v>
      </c>
      <c r="E292" s="106">
        <f t="shared" si="35"/>
        <v>84874.789230844865</v>
      </c>
      <c r="F292" s="106">
        <f t="shared" si="36"/>
        <v>35125.210769155135</v>
      </c>
      <c r="G292" s="106">
        <f t="shared" si="38"/>
        <v>351.25210769155137</v>
      </c>
      <c r="H292" s="106">
        <f t="shared" si="39"/>
        <v>35476.462876846686</v>
      </c>
    </row>
    <row r="293" spans="1:8" x14ac:dyDescent="0.25">
      <c r="A293" s="105">
        <f t="shared" si="32"/>
        <v>276</v>
      </c>
      <c r="B293" s="106">
        <f t="shared" si="37"/>
        <v>443.54336722658462</v>
      </c>
      <c r="C293" s="107">
        <f t="shared" si="33"/>
        <v>58.542017948591898</v>
      </c>
      <c r="D293" s="106">
        <f t="shared" si="34"/>
        <v>385.00134927799274</v>
      </c>
      <c r="E293" s="106">
        <f t="shared" si="35"/>
        <v>85259.790580122863</v>
      </c>
      <c r="F293" s="106">
        <f t="shared" si="36"/>
        <v>34740.209419877137</v>
      </c>
      <c r="G293" s="106">
        <f t="shared" si="38"/>
        <v>347.40209419877141</v>
      </c>
      <c r="H293" s="106">
        <f t="shared" si="39"/>
        <v>35087.611514075907</v>
      </c>
    </row>
    <row r="294" spans="1:8" x14ac:dyDescent="0.25">
      <c r="A294" s="105">
        <f t="shared" si="32"/>
        <v>277</v>
      </c>
      <c r="B294" s="106">
        <f t="shared" si="37"/>
        <v>443.54336722658462</v>
      </c>
      <c r="C294" s="107">
        <f t="shared" si="33"/>
        <v>57.900349033128563</v>
      </c>
      <c r="D294" s="106">
        <f t="shared" si="34"/>
        <v>385.64301819345604</v>
      </c>
      <c r="E294" s="106">
        <f t="shared" si="35"/>
        <v>85645.433598316318</v>
      </c>
      <c r="F294" s="106">
        <f t="shared" si="36"/>
        <v>34354.566401683682</v>
      </c>
      <c r="G294" s="106">
        <f t="shared" si="38"/>
        <v>343.54566401683684</v>
      </c>
      <c r="H294" s="106">
        <f t="shared" si="39"/>
        <v>34698.112065700516</v>
      </c>
    </row>
    <row r="295" spans="1:8" x14ac:dyDescent="0.25">
      <c r="A295" s="105">
        <f t="shared" si="32"/>
        <v>278</v>
      </c>
      <c r="B295" s="106">
        <f t="shared" si="37"/>
        <v>443.54336722658462</v>
      </c>
      <c r="C295" s="107">
        <f t="shared" si="33"/>
        <v>57.257610669472804</v>
      </c>
      <c r="D295" s="106">
        <f t="shared" si="34"/>
        <v>386.28575655711182</v>
      </c>
      <c r="E295" s="106">
        <f t="shared" si="35"/>
        <v>86031.719354873436</v>
      </c>
      <c r="F295" s="106">
        <f t="shared" si="36"/>
        <v>33968.280645126564</v>
      </c>
      <c r="G295" s="106">
        <f t="shared" si="38"/>
        <v>339.68280645126566</v>
      </c>
      <c r="H295" s="106">
        <f t="shared" si="39"/>
        <v>34307.963451577831</v>
      </c>
    </row>
    <row r="296" spans="1:8" x14ac:dyDescent="0.25">
      <c r="A296" s="105">
        <f t="shared" si="32"/>
        <v>279</v>
      </c>
      <c r="B296" s="106">
        <f t="shared" si="37"/>
        <v>443.54336722658462</v>
      </c>
      <c r="C296" s="107">
        <f t="shared" si="33"/>
        <v>56.613801075210944</v>
      </c>
      <c r="D296" s="106">
        <f t="shared" si="34"/>
        <v>386.92956615137371</v>
      </c>
      <c r="E296" s="106">
        <f t="shared" si="35"/>
        <v>86418.648921024811</v>
      </c>
      <c r="F296" s="106">
        <f t="shared" si="36"/>
        <v>33581.351078975189</v>
      </c>
      <c r="G296" s="106">
        <f t="shared" si="38"/>
        <v>335.81351078975189</v>
      </c>
      <c r="H296" s="106">
        <f t="shared" si="39"/>
        <v>33917.164589764943</v>
      </c>
    </row>
    <row r="297" spans="1:8" x14ac:dyDescent="0.25">
      <c r="A297" s="105">
        <f t="shared" si="32"/>
        <v>280</v>
      </c>
      <c r="B297" s="106">
        <f t="shared" si="37"/>
        <v>443.54336722658462</v>
      </c>
      <c r="C297" s="107">
        <f t="shared" si="33"/>
        <v>55.968918464958655</v>
      </c>
      <c r="D297" s="106">
        <f t="shared" si="34"/>
        <v>387.57444876162594</v>
      </c>
      <c r="E297" s="106">
        <f t="shared" si="35"/>
        <v>86806.223369786443</v>
      </c>
      <c r="F297" s="106">
        <f t="shared" si="36"/>
        <v>33193.776630213557</v>
      </c>
      <c r="G297" s="106">
        <f t="shared" si="38"/>
        <v>331.93776630213557</v>
      </c>
      <c r="H297" s="106">
        <f t="shared" si="39"/>
        <v>33525.714396515694</v>
      </c>
    </row>
    <row r="298" spans="1:8" x14ac:dyDescent="0.25">
      <c r="A298" s="105">
        <f t="shared" si="32"/>
        <v>281</v>
      </c>
      <c r="B298" s="106">
        <f t="shared" si="37"/>
        <v>443.54336722658462</v>
      </c>
      <c r="C298" s="107">
        <f t="shared" si="33"/>
        <v>55.322961050355929</v>
      </c>
      <c r="D298" s="106">
        <f t="shared" si="34"/>
        <v>388.22040617622872</v>
      </c>
      <c r="E298" s="106">
        <f t="shared" si="35"/>
        <v>87194.443775962674</v>
      </c>
      <c r="F298" s="106">
        <f t="shared" si="36"/>
        <v>32805.556224037326</v>
      </c>
      <c r="G298" s="106">
        <f t="shared" si="38"/>
        <v>328.05556224037326</v>
      </c>
      <c r="H298" s="106">
        <f t="shared" si="39"/>
        <v>33133.611786277696</v>
      </c>
    </row>
    <row r="299" spans="1:8" x14ac:dyDescent="0.25">
      <c r="A299" s="105">
        <f t="shared" si="32"/>
        <v>282</v>
      </c>
      <c r="B299" s="106">
        <f t="shared" si="37"/>
        <v>443.54336722658462</v>
      </c>
      <c r="C299" s="107">
        <f t="shared" si="33"/>
        <v>54.675927040062213</v>
      </c>
      <c r="D299" s="106">
        <f t="shared" si="34"/>
        <v>388.8674401865224</v>
      </c>
      <c r="E299" s="106">
        <f t="shared" si="35"/>
        <v>87583.311216149203</v>
      </c>
      <c r="F299" s="106">
        <f t="shared" si="36"/>
        <v>32416.688783850797</v>
      </c>
      <c r="G299" s="106">
        <f t="shared" si="38"/>
        <v>324.16688783850799</v>
      </c>
      <c r="H299" s="106">
        <f t="shared" si="39"/>
        <v>32740.855671689304</v>
      </c>
    </row>
    <row r="300" spans="1:8" x14ac:dyDescent="0.25">
      <c r="A300" s="105">
        <f t="shared" si="32"/>
        <v>283</v>
      </c>
      <c r="B300" s="106">
        <f t="shared" si="37"/>
        <v>443.54336722658462</v>
      </c>
      <c r="C300" s="107">
        <f t="shared" si="33"/>
        <v>54.027814639751334</v>
      </c>
      <c r="D300" s="106">
        <f t="shared" si="34"/>
        <v>389.51555258683328</v>
      </c>
      <c r="E300" s="106">
        <f t="shared" si="35"/>
        <v>87972.826768736035</v>
      </c>
      <c r="F300" s="106">
        <f t="shared" si="36"/>
        <v>32027.173231263965</v>
      </c>
      <c r="G300" s="106">
        <f t="shared" si="38"/>
        <v>320.27173231263964</v>
      </c>
      <c r="H300" s="106">
        <f t="shared" si="39"/>
        <v>32347.444963576603</v>
      </c>
    </row>
    <row r="301" spans="1:8" x14ac:dyDescent="0.25">
      <c r="A301" s="105">
        <f t="shared" si="32"/>
        <v>284</v>
      </c>
      <c r="B301" s="106">
        <f t="shared" si="37"/>
        <v>443.54336722658462</v>
      </c>
      <c r="C301" s="107">
        <f t="shared" si="33"/>
        <v>53.378622052106614</v>
      </c>
      <c r="D301" s="106">
        <f t="shared" si="34"/>
        <v>390.16474517447801</v>
      </c>
      <c r="E301" s="106">
        <f t="shared" si="35"/>
        <v>88362.991513910514</v>
      </c>
      <c r="F301" s="106">
        <f t="shared" si="36"/>
        <v>31637.008486089486</v>
      </c>
      <c r="G301" s="106">
        <f t="shared" si="38"/>
        <v>316.37008486089485</v>
      </c>
      <c r="H301" s="106">
        <f t="shared" si="39"/>
        <v>31953.378570950379</v>
      </c>
    </row>
    <row r="302" spans="1:8" x14ac:dyDescent="0.25">
      <c r="A302" s="105">
        <f t="shared" si="32"/>
        <v>285</v>
      </c>
      <c r="B302" s="106">
        <f t="shared" si="37"/>
        <v>443.54336722658462</v>
      </c>
      <c r="C302" s="107">
        <f t="shared" si="33"/>
        <v>52.728347476815813</v>
      </c>
      <c r="D302" s="106">
        <f t="shared" si="34"/>
        <v>390.81501974976879</v>
      </c>
      <c r="E302" s="106">
        <f t="shared" si="35"/>
        <v>88753.806533660289</v>
      </c>
      <c r="F302" s="106">
        <f t="shared" si="36"/>
        <v>31246.193466339711</v>
      </c>
      <c r="G302" s="106">
        <f t="shared" si="38"/>
        <v>312.46193466339713</v>
      </c>
      <c r="H302" s="106">
        <f t="shared" si="39"/>
        <v>31558.655401003107</v>
      </c>
    </row>
    <row r="303" spans="1:8" x14ac:dyDescent="0.25">
      <c r="A303" s="105">
        <f t="shared" si="32"/>
        <v>286</v>
      </c>
      <c r="B303" s="106">
        <f t="shared" si="37"/>
        <v>443.54336722658462</v>
      </c>
      <c r="C303" s="107">
        <f t="shared" si="33"/>
        <v>52.076989110566188</v>
      </c>
      <c r="D303" s="106">
        <f t="shared" si="34"/>
        <v>391.4663781160184</v>
      </c>
      <c r="E303" s="106">
        <f t="shared" si="35"/>
        <v>89145.272911776308</v>
      </c>
      <c r="F303" s="106">
        <f t="shared" si="36"/>
        <v>30854.727088223692</v>
      </c>
      <c r="G303" s="106">
        <f t="shared" si="38"/>
        <v>308.54727088223694</v>
      </c>
      <c r="H303" s="106">
        <f t="shared" si="39"/>
        <v>31163.27435910593</v>
      </c>
    </row>
    <row r="304" spans="1:8" x14ac:dyDescent="0.25">
      <c r="A304" s="105">
        <f t="shared" si="32"/>
        <v>287</v>
      </c>
      <c r="B304" s="106">
        <f t="shared" si="37"/>
        <v>443.54336722658462</v>
      </c>
      <c r="C304" s="107">
        <f t="shared" si="33"/>
        <v>51.424545147039488</v>
      </c>
      <c r="D304" s="106">
        <f t="shared" si="34"/>
        <v>392.11882207954511</v>
      </c>
      <c r="E304" s="106">
        <f t="shared" si="35"/>
        <v>89537.391733855853</v>
      </c>
      <c r="F304" s="106">
        <f t="shared" si="36"/>
        <v>30462.608266144147</v>
      </c>
      <c r="G304" s="106">
        <f t="shared" si="38"/>
        <v>304.6260826614415</v>
      </c>
      <c r="H304" s="106">
        <f t="shared" si="39"/>
        <v>30767.234348805589</v>
      </c>
    </row>
    <row r="305" spans="1:8" x14ac:dyDescent="0.25">
      <c r="A305" s="105">
        <f t="shared" si="32"/>
        <v>288</v>
      </c>
      <c r="B305" s="106">
        <f t="shared" si="37"/>
        <v>443.54336722658462</v>
      </c>
      <c r="C305" s="107">
        <f t="shared" si="33"/>
        <v>50.771013776906912</v>
      </c>
      <c r="D305" s="106">
        <f t="shared" si="34"/>
        <v>392.77235344967772</v>
      </c>
      <c r="E305" s="106">
        <f t="shared" si="35"/>
        <v>89930.164087305529</v>
      </c>
      <c r="F305" s="106">
        <f t="shared" si="36"/>
        <v>30069.835912694471</v>
      </c>
      <c r="G305" s="106">
        <f t="shared" si="38"/>
        <v>300.69835912694469</v>
      </c>
      <c r="H305" s="106">
        <f t="shared" si="39"/>
        <v>30370.534271821416</v>
      </c>
    </row>
    <row r="306" spans="1:8" x14ac:dyDescent="0.25">
      <c r="A306" s="105">
        <f t="shared" si="32"/>
        <v>289</v>
      </c>
      <c r="B306" s="106">
        <f t="shared" si="37"/>
        <v>443.54336722658462</v>
      </c>
      <c r="C306" s="107">
        <f t="shared" si="33"/>
        <v>50.116393187824123</v>
      </c>
      <c r="D306" s="106">
        <f t="shared" si="34"/>
        <v>393.42697403876048</v>
      </c>
      <c r="E306" s="106">
        <f t="shared" si="35"/>
        <v>90323.591061344283</v>
      </c>
      <c r="F306" s="106">
        <f t="shared" si="36"/>
        <v>29676.408938655717</v>
      </c>
      <c r="G306" s="106">
        <f t="shared" si="38"/>
        <v>296.7640893865572</v>
      </c>
      <c r="H306" s="106">
        <f t="shared" si="39"/>
        <v>29973.173028042274</v>
      </c>
    </row>
    <row r="307" spans="1:8" x14ac:dyDescent="0.25">
      <c r="A307" s="105">
        <f t="shared" si="32"/>
        <v>290</v>
      </c>
      <c r="B307" s="106">
        <f t="shared" si="37"/>
        <v>443.54336722658462</v>
      </c>
      <c r="C307" s="107">
        <f t="shared" si="33"/>
        <v>49.460681564426196</v>
      </c>
      <c r="D307" s="106">
        <f t="shared" si="34"/>
        <v>394.08268566215844</v>
      </c>
      <c r="E307" s="106">
        <f t="shared" si="35"/>
        <v>90717.67374700644</v>
      </c>
      <c r="F307" s="106">
        <f t="shared" si="36"/>
        <v>29282.32625299356</v>
      </c>
      <c r="G307" s="106">
        <f t="shared" si="38"/>
        <v>292.82326252993562</v>
      </c>
      <c r="H307" s="106">
        <f t="shared" si="39"/>
        <v>29575.149515523495</v>
      </c>
    </row>
    <row r="308" spans="1:8" x14ac:dyDescent="0.25">
      <c r="A308" s="105">
        <f t="shared" si="32"/>
        <v>291</v>
      </c>
      <c r="B308" s="106">
        <f t="shared" si="37"/>
        <v>443.54336722658462</v>
      </c>
      <c r="C308" s="107">
        <f t="shared" si="33"/>
        <v>48.803877088322601</v>
      </c>
      <c r="D308" s="106">
        <f t="shared" si="34"/>
        <v>394.739490138262</v>
      </c>
      <c r="E308" s="106">
        <f t="shared" si="35"/>
        <v>91112.413237144705</v>
      </c>
      <c r="F308" s="106">
        <f t="shared" si="36"/>
        <v>28887.586762855295</v>
      </c>
      <c r="G308" s="106">
        <f t="shared" si="38"/>
        <v>288.87586762855295</v>
      </c>
      <c r="H308" s="106">
        <f t="shared" si="39"/>
        <v>29176.462630483849</v>
      </c>
    </row>
    <row r="309" spans="1:8" x14ac:dyDescent="0.25">
      <c r="A309" s="105">
        <f t="shared" ref="A309:A372" si="40">IF(A308&lt;$B$5*$B$6,A308+1,"")</f>
        <v>292</v>
      </c>
      <c r="B309" s="106">
        <f t="shared" si="37"/>
        <v>443.54336722658462</v>
      </c>
      <c r="C309" s="107">
        <f t="shared" ref="C309:C372" si="41">IF(A309="","",$B$4/$B$6*F308)</f>
        <v>48.145977938092159</v>
      </c>
      <c r="D309" s="106">
        <f t="shared" ref="D309:D372" si="42">IF(A309="","",B309-C309)</f>
        <v>395.39738928849249</v>
      </c>
      <c r="E309" s="106">
        <f t="shared" ref="E309:E372" si="43">IF(A309="","",D309+E308)</f>
        <v>91507.810626433202</v>
      </c>
      <c r="F309" s="106">
        <f t="shared" ref="F309:F372" si="44">IF(A309="","",$F$17-E309)</f>
        <v>28492.189373566798</v>
      </c>
      <c r="G309" s="106">
        <f t="shared" si="38"/>
        <v>284.92189373566799</v>
      </c>
      <c r="H309" s="106">
        <f t="shared" si="39"/>
        <v>28777.111267302465</v>
      </c>
    </row>
    <row r="310" spans="1:8" x14ac:dyDescent="0.25">
      <c r="A310" s="105">
        <f t="shared" si="40"/>
        <v>293</v>
      </c>
      <c r="B310" s="106">
        <f t="shared" si="37"/>
        <v>443.54336722658462</v>
      </c>
      <c r="C310" s="107">
        <f t="shared" si="41"/>
        <v>47.486982289277996</v>
      </c>
      <c r="D310" s="106">
        <f t="shared" si="42"/>
        <v>396.05638493730663</v>
      </c>
      <c r="E310" s="106">
        <f t="shared" si="43"/>
        <v>91903.867011370516</v>
      </c>
      <c r="F310" s="106">
        <f t="shared" si="44"/>
        <v>28096.132988629484</v>
      </c>
      <c r="G310" s="106">
        <f t="shared" si="38"/>
        <v>280.96132988629483</v>
      </c>
      <c r="H310" s="106">
        <f t="shared" si="39"/>
        <v>28377.094318515778</v>
      </c>
    </row>
    <row r="311" spans="1:8" x14ac:dyDescent="0.25">
      <c r="A311" s="105">
        <f t="shared" si="40"/>
        <v>294</v>
      </c>
      <c r="B311" s="106">
        <f t="shared" si="37"/>
        <v>443.54336722658462</v>
      </c>
      <c r="C311" s="107">
        <f t="shared" si="41"/>
        <v>46.826888314382479</v>
      </c>
      <c r="D311" s="106">
        <f t="shared" si="42"/>
        <v>396.71647891220215</v>
      </c>
      <c r="E311" s="106">
        <f t="shared" si="43"/>
        <v>92300.583490282719</v>
      </c>
      <c r="F311" s="106">
        <f t="shared" si="44"/>
        <v>27699.416509717281</v>
      </c>
      <c r="G311" s="106">
        <f t="shared" si="38"/>
        <v>276.99416509717281</v>
      </c>
      <c r="H311" s="106">
        <f t="shared" si="39"/>
        <v>27976.410674814455</v>
      </c>
    </row>
    <row r="312" spans="1:8" x14ac:dyDescent="0.25">
      <c r="A312" s="105">
        <f t="shared" si="40"/>
        <v>295</v>
      </c>
      <c r="B312" s="106">
        <f t="shared" si="37"/>
        <v>443.54336722658462</v>
      </c>
      <c r="C312" s="107">
        <f t="shared" si="41"/>
        <v>46.16569418286214</v>
      </c>
      <c r="D312" s="106">
        <f t="shared" si="42"/>
        <v>397.3776730437225</v>
      </c>
      <c r="E312" s="106">
        <f t="shared" si="43"/>
        <v>92697.961163326443</v>
      </c>
      <c r="F312" s="106">
        <f t="shared" si="44"/>
        <v>27302.038836673557</v>
      </c>
      <c r="G312" s="106">
        <f t="shared" si="38"/>
        <v>273.02038836673557</v>
      </c>
      <c r="H312" s="106">
        <f t="shared" si="39"/>
        <v>27575.059225040291</v>
      </c>
    </row>
    <row r="313" spans="1:8" x14ac:dyDescent="0.25">
      <c r="A313" s="105">
        <f t="shared" si="40"/>
        <v>296</v>
      </c>
      <c r="B313" s="106">
        <f t="shared" ref="B313:B376" si="45">IF(A313="","",-PMT($B$4/$B$6,$B$5*$B$6,$B$3,,$B$12))</f>
        <v>443.54336722658462</v>
      </c>
      <c r="C313" s="107">
        <f t="shared" si="41"/>
        <v>45.503398061122596</v>
      </c>
      <c r="D313" s="106">
        <f t="shared" si="42"/>
        <v>398.03996916546203</v>
      </c>
      <c r="E313" s="106">
        <f t="shared" si="43"/>
        <v>93096.001132491903</v>
      </c>
      <c r="F313" s="106">
        <f t="shared" si="44"/>
        <v>26903.998867508097</v>
      </c>
      <c r="G313" s="106">
        <f t="shared" si="38"/>
        <v>269.03998867508096</v>
      </c>
      <c r="H313" s="106">
        <f t="shared" si="39"/>
        <v>27173.038856183179</v>
      </c>
    </row>
    <row r="314" spans="1:8" x14ac:dyDescent="0.25">
      <c r="A314" s="105">
        <f t="shared" si="40"/>
        <v>297</v>
      </c>
      <c r="B314" s="106">
        <f t="shared" si="45"/>
        <v>443.54336722658462</v>
      </c>
      <c r="C314" s="107">
        <f t="shared" si="41"/>
        <v>44.839998112513499</v>
      </c>
      <c r="D314" s="106">
        <f t="shared" si="42"/>
        <v>398.70336911407111</v>
      </c>
      <c r="E314" s="106">
        <f t="shared" si="43"/>
        <v>93494.704501605971</v>
      </c>
      <c r="F314" s="106">
        <f t="shared" si="44"/>
        <v>26505.295498394029</v>
      </c>
      <c r="G314" s="106">
        <f t="shared" si="38"/>
        <v>265.05295498394031</v>
      </c>
      <c r="H314" s="106">
        <f t="shared" si="39"/>
        <v>26770.34845337797</v>
      </c>
    </row>
    <row r="315" spans="1:8" x14ac:dyDescent="0.25">
      <c r="A315" s="105">
        <f t="shared" si="40"/>
        <v>298</v>
      </c>
      <c r="B315" s="106">
        <f t="shared" si="45"/>
        <v>443.54336722658462</v>
      </c>
      <c r="C315" s="107">
        <f t="shared" si="41"/>
        <v>44.175492497323383</v>
      </c>
      <c r="D315" s="106">
        <f t="shared" si="42"/>
        <v>399.36787472926125</v>
      </c>
      <c r="E315" s="106">
        <f t="shared" si="43"/>
        <v>93894.072376335229</v>
      </c>
      <c r="F315" s="106">
        <f t="shared" si="44"/>
        <v>26105.927623664771</v>
      </c>
      <c r="G315" s="106">
        <f t="shared" si="38"/>
        <v>261.05927623664769</v>
      </c>
      <c r="H315" s="106">
        <f t="shared" si="39"/>
        <v>26366.986899901418</v>
      </c>
    </row>
    <row r="316" spans="1:8" x14ac:dyDescent="0.25">
      <c r="A316" s="105">
        <f t="shared" si="40"/>
        <v>299</v>
      </c>
      <c r="B316" s="106">
        <f t="shared" si="45"/>
        <v>443.54336722658462</v>
      </c>
      <c r="C316" s="107">
        <f t="shared" si="41"/>
        <v>43.50987937277462</v>
      </c>
      <c r="D316" s="106">
        <f t="shared" si="42"/>
        <v>400.03348785381002</v>
      </c>
      <c r="E316" s="106">
        <f t="shared" si="43"/>
        <v>94294.105864189041</v>
      </c>
      <c r="F316" s="106">
        <f t="shared" si="44"/>
        <v>25705.894135810959</v>
      </c>
      <c r="G316" s="106">
        <f t="shared" si="38"/>
        <v>257.05894135810956</v>
      </c>
      <c r="H316" s="106">
        <f t="shared" si="39"/>
        <v>25962.95307716907</v>
      </c>
    </row>
    <row r="317" spans="1:8" x14ac:dyDescent="0.25">
      <c r="A317" s="105">
        <f t="shared" si="40"/>
        <v>300</v>
      </c>
      <c r="B317" s="106">
        <f t="shared" si="45"/>
        <v>443.54336722658462</v>
      </c>
      <c r="C317" s="107">
        <f t="shared" si="41"/>
        <v>42.843156893018268</v>
      </c>
      <c r="D317" s="106">
        <f t="shared" si="42"/>
        <v>400.70021033356636</v>
      </c>
      <c r="E317" s="106">
        <f t="shared" si="43"/>
        <v>94694.80607452261</v>
      </c>
      <c r="F317" s="106">
        <f t="shared" si="44"/>
        <v>25305.19392547739</v>
      </c>
      <c r="G317" s="106">
        <f t="shared" si="38"/>
        <v>253.05193925477391</v>
      </c>
      <c r="H317" s="106">
        <f t="shared" si="39"/>
        <v>25558.245864732162</v>
      </c>
    </row>
    <row r="318" spans="1:8" x14ac:dyDescent="0.25">
      <c r="A318" s="105">
        <f t="shared" si="40"/>
        <v>301</v>
      </c>
      <c r="B318" s="106">
        <f t="shared" si="45"/>
        <v>443.54336722658462</v>
      </c>
      <c r="C318" s="107">
        <f t="shared" si="41"/>
        <v>42.175323209128983</v>
      </c>
      <c r="D318" s="106">
        <f t="shared" si="42"/>
        <v>401.36804401745565</v>
      </c>
      <c r="E318" s="106">
        <f t="shared" si="43"/>
        <v>95096.174118540061</v>
      </c>
      <c r="F318" s="106">
        <f t="shared" si="44"/>
        <v>24903.825881459939</v>
      </c>
      <c r="G318" s="106">
        <f t="shared" si="38"/>
        <v>249.0382588145994</v>
      </c>
      <c r="H318" s="106">
        <f t="shared" si="39"/>
        <v>25152.864140274538</v>
      </c>
    </row>
    <row r="319" spans="1:8" x14ac:dyDescent="0.25">
      <c r="A319" s="105">
        <f t="shared" si="40"/>
        <v>302</v>
      </c>
      <c r="B319" s="106">
        <f t="shared" si="45"/>
        <v>443.54336722658462</v>
      </c>
      <c r="C319" s="107">
        <f t="shared" si="41"/>
        <v>41.506376469099905</v>
      </c>
      <c r="D319" s="106">
        <f t="shared" si="42"/>
        <v>402.03699075748472</v>
      </c>
      <c r="E319" s="106">
        <f t="shared" si="43"/>
        <v>95498.211109297539</v>
      </c>
      <c r="F319" s="106">
        <f t="shared" si="44"/>
        <v>24501.788890702461</v>
      </c>
      <c r="G319" s="106">
        <f t="shared" si="38"/>
        <v>245.0178889070246</v>
      </c>
      <c r="H319" s="106">
        <f t="shared" si="39"/>
        <v>24746.806779609484</v>
      </c>
    </row>
    <row r="320" spans="1:8" x14ac:dyDescent="0.25">
      <c r="A320" s="105">
        <f t="shared" si="40"/>
        <v>303</v>
      </c>
      <c r="B320" s="106">
        <f t="shared" si="45"/>
        <v>443.54336722658462</v>
      </c>
      <c r="C320" s="107">
        <f t="shared" si="41"/>
        <v>40.83631481783744</v>
      </c>
      <c r="D320" s="106">
        <f t="shared" si="42"/>
        <v>402.70705240874719</v>
      </c>
      <c r="E320" s="106">
        <f t="shared" si="43"/>
        <v>95900.918161706286</v>
      </c>
      <c r="F320" s="106">
        <f t="shared" si="44"/>
        <v>24099.081838293714</v>
      </c>
      <c r="G320" s="106">
        <f t="shared" si="38"/>
        <v>240.99081838293714</v>
      </c>
      <c r="H320" s="106">
        <f t="shared" si="39"/>
        <v>24340.07265667665</v>
      </c>
    </row>
    <row r="321" spans="1:8" x14ac:dyDescent="0.25">
      <c r="A321" s="105">
        <f t="shared" si="40"/>
        <v>304</v>
      </c>
      <c r="B321" s="106">
        <f t="shared" si="45"/>
        <v>443.54336722658462</v>
      </c>
      <c r="C321" s="107">
        <f t="shared" si="41"/>
        <v>40.165136397156189</v>
      </c>
      <c r="D321" s="106">
        <f t="shared" si="42"/>
        <v>403.37823082942845</v>
      </c>
      <c r="E321" s="106">
        <f t="shared" si="43"/>
        <v>96304.296392535718</v>
      </c>
      <c r="F321" s="106">
        <f t="shared" si="44"/>
        <v>23695.703607464282</v>
      </c>
      <c r="G321" s="106">
        <f t="shared" si="38"/>
        <v>236.95703607464282</v>
      </c>
      <c r="H321" s="106">
        <f t="shared" si="39"/>
        <v>23932.660643538926</v>
      </c>
    </row>
    <row r="322" spans="1:8" x14ac:dyDescent="0.25">
      <c r="A322" s="105">
        <f t="shared" si="40"/>
        <v>305</v>
      </c>
      <c r="B322" s="106">
        <f t="shared" si="45"/>
        <v>443.54336722658462</v>
      </c>
      <c r="C322" s="107">
        <f t="shared" si="41"/>
        <v>39.492839345773803</v>
      </c>
      <c r="D322" s="106">
        <f t="shared" si="42"/>
        <v>404.05052788081082</v>
      </c>
      <c r="E322" s="106">
        <f t="shared" si="43"/>
        <v>96708.34692041653</v>
      </c>
      <c r="F322" s="106">
        <f t="shared" si="44"/>
        <v>23291.65307958347</v>
      </c>
      <c r="G322" s="106">
        <f t="shared" si="38"/>
        <v>232.91653079583469</v>
      </c>
      <c r="H322" s="106">
        <f t="shared" si="39"/>
        <v>23524.569610379305</v>
      </c>
    </row>
    <row r="323" spans="1:8" x14ac:dyDescent="0.25">
      <c r="A323" s="105">
        <f t="shared" si="40"/>
        <v>306</v>
      </c>
      <c r="B323" s="106">
        <f t="shared" si="45"/>
        <v>443.54336722658462</v>
      </c>
      <c r="C323" s="107">
        <f t="shared" si="41"/>
        <v>38.819421799305786</v>
      </c>
      <c r="D323" s="106">
        <f t="shared" si="42"/>
        <v>404.72394542727886</v>
      </c>
      <c r="E323" s="106">
        <f t="shared" si="43"/>
        <v>97113.070865843809</v>
      </c>
      <c r="F323" s="106">
        <f t="shared" si="44"/>
        <v>22886.929134156191</v>
      </c>
      <c r="G323" s="106">
        <f t="shared" si="38"/>
        <v>228.8692913415619</v>
      </c>
      <c r="H323" s="106">
        <f t="shared" si="39"/>
        <v>23115.798425497753</v>
      </c>
    </row>
    <row r="324" spans="1:8" x14ac:dyDescent="0.25">
      <c r="A324" s="105">
        <f t="shared" si="40"/>
        <v>307</v>
      </c>
      <c r="B324" s="106">
        <f t="shared" si="45"/>
        <v>443.54336722658462</v>
      </c>
      <c r="C324" s="107">
        <f t="shared" si="41"/>
        <v>38.144881890260322</v>
      </c>
      <c r="D324" s="106">
        <f t="shared" si="42"/>
        <v>405.39848533632431</v>
      </c>
      <c r="E324" s="106">
        <f t="shared" si="43"/>
        <v>97518.469351180131</v>
      </c>
      <c r="F324" s="106">
        <f t="shared" si="44"/>
        <v>22481.530648819869</v>
      </c>
      <c r="G324" s="106">
        <f t="shared" si="38"/>
        <v>224.8153064881987</v>
      </c>
      <c r="H324" s="106">
        <f t="shared" si="39"/>
        <v>22706.345955308068</v>
      </c>
    </row>
    <row r="325" spans="1:8" x14ac:dyDescent="0.25">
      <c r="A325" s="105">
        <f t="shared" si="40"/>
        <v>308</v>
      </c>
      <c r="B325" s="106">
        <f t="shared" si="45"/>
        <v>443.54336722658462</v>
      </c>
      <c r="C325" s="107">
        <f t="shared" si="41"/>
        <v>37.469217748033117</v>
      </c>
      <c r="D325" s="106">
        <f t="shared" si="42"/>
        <v>406.07414947855148</v>
      </c>
      <c r="E325" s="106">
        <f t="shared" si="43"/>
        <v>97924.543500658678</v>
      </c>
      <c r="F325" s="106">
        <f t="shared" si="44"/>
        <v>22075.456499341322</v>
      </c>
      <c r="G325" s="106">
        <f t="shared" si="38"/>
        <v>220.75456499341323</v>
      </c>
      <c r="H325" s="106">
        <f t="shared" si="39"/>
        <v>22296.211064334737</v>
      </c>
    </row>
    <row r="326" spans="1:8" x14ac:dyDescent="0.25">
      <c r="A326" s="105">
        <f t="shared" si="40"/>
        <v>309</v>
      </c>
      <c r="B326" s="106">
        <f t="shared" si="45"/>
        <v>443.54336722658462</v>
      </c>
      <c r="C326" s="107">
        <f t="shared" si="41"/>
        <v>36.792427498902207</v>
      </c>
      <c r="D326" s="106">
        <f t="shared" si="42"/>
        <v>406.75093972768241</v>
      </c>
      <c r="E326" s="106">
        <f t="shared" si="43"/>
        <v>98331.294440386366</v>
      </c>
      <c r="F326" s="106">
        <f t="shared" si="44"/>
        <v>21668.705559613634</v>
      </c>
      <c r="G326" s="106">
        <f t="shared" si="38"/>
        <v>216.68705559613636</v>
      </c>
      <c r="H326" s="106">
        <f t="shared" si="39"/>
        <v>21885.39261520977</v>
      </c>
    </row>
    <row r="327" spans="1:8" x14ac:dyDescent="0.25">
      <c r="A327" s="105">
        <f t="shared" si="40"/>
        <v>310</v>
      </c>
      <c r="B327" s="106">
        <f t="shared" si="45"/>
        <v>443.54336722658462</v>
      </c>
      <c r="C327" s="107">
        <f t="shared" si="41"/>
        <v>36.114509266022729</v>
      </c>
      <c r="D327" s="106">
        <f t="shared" si="42"/>
        <v>407.42885796056191</v>
      </c>
      <c r="E327" s="106">
        <f t="shared" si="43"/>
        <v>98738.723298346929</v>
      </c>
      <c r="F327" s="106">
        <f t="shared" si="44"/>
        <v>21261.276701653071</v>
      </c>
      <c r="G327" s="106">
        <f t="shared" si="38"/>
        <v>212.61276701653071</v>
      </c>
      <c r="H327" s="106">
        <f t="shared" si="39"/>
        <v>21473.8894686696</v>
      </c>
    </row>
    <row r="328" spans="1:8" x14ac:dyDescent="0.25">
      <c r="A328" s="105">
        <f t="shared" si="40"/>
        <v>311</v>
      </c>
      <c r="B328" s="106">
        <f t="shared" si="45"/>
        <v>443.54336722658462</v>
      </c>
      <c r="C328" s="107">
        <f t="shared" si="41"/>
        <v>35.435461169421785</v>
      </c>
      <c r="D328" s="106">
        <f t="shared" si="42"/>
        <v>408.10790605716284</v>
      </c>
      <c r="E328" s="106">
        <f t="shared" si="43"/>
        <v>99146.831204404094</v>
      </c>
      <c r="F328" s="106">
        <f t="shared" si="44"/>
        <v>20853.168795595906</v>
      </c>
      <c r="G328" s="106">
        <f t="shared" si="38"/>
        <v>208.53168795595906</v>
      </c>
      <c r="H328" s="106">
        <f t="shared" si="39"/>
        <v>21061.700483551864</v>
      </c>
    </row>
    <row r="329" spans="1:8" x14ac:dyDescent="0.25">
      <c r="A329" s="105">
        <f t="shared" si="40"/>
        <v>312</v>
      </c>
      <c r="B329" s="106">
        <f t="shared" si="45"/>
        <v>443.54336722658462</v>
      </c>
      <c r="C329" s="107">
        <f t="shared" si="41"/>
        <v>34.755281325993181</v>
      </c>
      <c r="D329" s="106">
        <f t="shared" si="42"/>
        <v>408.78808590059145</v>
      </c>
      <c r="E329" s="106">
        <f t="shared" si="43"/>
        <v>99555.61929030469</v>
      </c>
      <c r="F329" s="106">
        <f t="shared" si="44"/>
        <v>20444.38070969531</v>
      </c>
      <c r="G329" s="106">
        <f t="shared" si="38"/>
        <v>204.44380709695309</v>
      </c>
      <c r="H329" s="106">
        <f t="shared" si="39"/>
        <v>20648.824516792261</v>
      </c>
    </row>
    <row r="330" spans="1:8" x14ac:dyDescent="0.25">
      <c r="A330" s="105">
        <f t="shared" si="40"/>
        <v>313</v>
      </c>
      <c r="B330" s="106">
        <f t="shared" si="45"/>
        <v>443.54336722658462</v>
      </c>
      <c r="C330" s="107">
        <f t="shared" si="41"/>
        <v>34.073967849492185</v>
      </c>
      <c r="D330" s="106">
        <f t="shared" si="42"/>
        <v>409.46939937709243</v>
      </c>
      <c r="E330" s="106">
        <f t="shared" si="43"/>
        <v>99965.088689681783</v>
      </c>
      <c r="F330" s="106">
        <f t="shared" si="44"/>
        <v>20034.911310318217</v>
      </c>
      <c r="G330" s="106">
        <f t="shared" si="38"/>
        <v>200.34911310318216</v>
      </c>
      <c r="H330" s="106">
        <f t="shared" si="39"/>
        <v>20235.260423421398</v>
      </c>
    </row>
    <row r="331" spans="1:8" x14ac:dyDescent="0.25">
      <c r="A331" s="105">
        <f t="shared" si="40"/>
        <v>314</v>
      </c>
      <c r="B331" s="106">
        <f t="shared" si="45"/>
        <v>443.54336722658462</v>
      </c>
      <c r="C331" s="107">
        <f t="shared" si="41"/>
        <v>33.391518850530368</v>
      </c>
      <c r="D331" s="106">
        <f t="shared" si="42"/>
        <v>410.15184837605426</v>
      </c>
      <c r="E331" s="106">
        <f t="shared" si="43"/>
        <v>100375.24053805784</v>
      </c>
      <c r="F331" s="106">
        <f t="shared" si="44"/>
        <v>19624.759461942158</v>
      </c>
      <c r="G331" s="106">
        <f t="shared" si="38"/>
        <v>196.24759461942159</v>
      </c>
      <c r="H331" s="106">
        <f t="shared" si="39"/>
        <v>19821.007056561579</v>
      </c>
    </row>
    <row r="332" spans="1:8" x14ac:dyDescent="0.25">
      <c r="A332" s="105">
        <f t="shared" si="40"/>
        <v>315</v>
      </c>
      <c r="B332" s="106">
        <f t="shared" si="45"/>
        <v>443.54336722658462</v>
      </c>
      <c r="C332" s="107">
        <f t="shared" si="41"/>
        <v>32.707932436570267</v>
      </c>
      <c r="D332" s="106">
        <f t="shared" si="42"/>
        <v>410.83543479001435</v>
      </c>
      <c r="E332" s="106">
        <f t="shared" si="43"/>
        <v>100786.07597284786</v>
      </c>
      <c r="F332" s="106">
        <f t="shared" si="44"/>
        <v>19213.924027152141</v>
      </c>
      <c r="G332" s="106">
        <f t="shared" si="38"/>
        <v>192.13924027152143</v>
      </c>
      <c r="H332" s="106">
        <f t="shared" si="39"/>
        <v>19406.063267423662</v>
      </c>
    </row>
    <row r="333" spans="1:8" x14ac:dyDescent="0.25">
      <c r="A333" s="105">
        <f t="shared" si="40"/>
        <v>316</v>
      </c>
      <c r="B333" s="106">
        <f t="shared" si="45"/>
        <v>443.54336722658462</v>
      </c>
      <c r="C333" s="107">
        <f t="shared" si="41"/>
        <v>32.023206711920238</v>
      </c>
      <c r="D333" s="106">
        <f t="shared" si="42"/>
        <v>411.52016051466438</v>
      </c>
      <c r="E333" s="106">
        <f t="shared" si="43"/>
        <v>101197.59613336252</v>
      </c>
      <c r="F333" s="106">
        <f t="shared" si="44"/>
        <v>18802.403866637484</v>
      </c>
      <c r="G333" s="106">
        <f t="shared" si="38"/>
        <v>188.02403866637485</v>
      </c>
      <c r="H333" s="106">
        <f t="shared" si="39"/>
        <v>18990.427905303859</v>
      </c>
    </row>
    <row r="334" spans="1:8" x14ac:dyDescent="0.25">
      <c r="A334" s="105">
        <f t="shared" si="40"/>
        <v>317</v>
      </c>
      <c r="B334" s="106">
        <f t="shared" si="45"/>
        <v>443.54336722658462</v>
      </c>
      <c r="C334" s="107">
        <f t="shared" si="41"/>
        <v>31.337339777729142</v>
      </c>
      <c r="D334" s="106">
        <f t="shared" si="42"/>
        <v>412.20602744885548</v>
      </c>
      <c r="E334" s="106">
        <f t="shared" si="43"/>
        <v>101609.80216081138</v>
      </c>
      <c r="F334" s="106">
        <f t="shared" si="44"/>
        <v>18390.197839188622</v>
      </c>
      <c r="G334" s="106">
        <f t="shared" si="38"/>
        <v>183.90197839188622</v>
      </c>
      <c r="H334" s="106">
        <f t="shared" si="39"/>
        <v>18574.099817580507</v>
      </c>
    </row>
    <row r="335" spans="1:8" x14ac:dyDescent="0.25">
      <c r="A335" s="105">
        <f t="shared" si="40"/>
        <v>318</v>
      </c>
      <c r="B335" s="106">
        <f t="shared" si="45"/>
        <v>443.54336722658462</v>
      </c>
      <c r="C335" s="107">
        <f t="shared" si="41"/>
        <v>30.650329731981039</v>
      </c>
      <c r="D335" s="106">
        <f t="shared" si="42"/>
        <v>412.89303749460356</v>
      </c>
      <c r="E335" s="106">
        <f t="shared" si="43"/>
        <v>102022.69519830598</v>
      </c>
      <c r="F335" s="106">
        <f t="shared" si="44"/>
        <v>17977.304801694016</v>
      </c>
      <c r="G335" s="106">
        <f t="shared" si="38"/>
        <v>179.77304801694015</v>
      </c>
      <c r="H335" s="106">
        <f t="shared" si="39"/>
        <v>18157.077849710957</v>
      </c>
    </row>
    <row r="336" spans="1:8" x14ac:dyDescent="0.25">
      <c r="A336" s="105">
        <f t="shared" si="40"/>
        <v>319</v>
      </c>
      <c r="B336" s="106">
        <f t="shared" si="45"/>
        <v>443.54336722658462</v>
      </c>
      <c r="C336" s="107">
        <f t="shared" si="41"/>
        <v>29.962174669490029</v>
      </c>
      <c r="D336" s="106">
        <f t="shared" si="42"/>
        <v>413.5811925570946</v>
      </c>
      <c r="E336" s="106">
        <f t="shared" si="43"/>
        <v>102436.27639086307</v>
      </c>
      <c r="F336" s="106">
        <f t="shared" si="44"/>
        <v>17563.723609136927</v>
      </c>
      <c r="G336" s="106">
        <f t="shared" si="38"/>
        <v>175.63723609136926</v>
      </c>
      <c r="H336" s="106">
        <f t="shared" si="39"/>
        <v>17739.360845228297</v>
      </c>
    </row>
    <row r="337" spans="1:8" x14ac:dyDescent="0.25">
      <c r="A337" s="105">
        <f t="shared" si="40"/>
        <v>320</v>
      </c>
      <c r="B337" s="106">
        <f t="shared" si="45"/>
        <v>443.54336722658462</v>
      </c>
      <c r="C337" s="107">
        <f t="shared" si="41"/>
        <v>29.272872681894881</v>
      </c>
      <c r="D337" s="106">
        <f t="shared" si="42"/>
        <v>414.27049454468977</v>
      </c>
      <c r="E337" s="106">
        <f t="shared" si="43"/>
        <v>102850.54688540776</v>
      </c>
      <c r="F337" s="106">
        <f t="shared" si="44"/>
        <v>17149.453114592237</v>
      </c>
      <c r="G337" s="106">
        <f t="shared" si="38"/>
        <v>171.49453114592237</v>
      </c>
      <c r="H337" s="106">
        <f t="shared" si="39"/>
        <v>17320.947645738161</v>
      </c>
    </row>
    <row r="338" spans="1:8" x14ac:dyDescent="0.25">
      <c r="A338" s="105">
        <f t="shared" si="40"/>
        <v>321</v>
      </c>
      <c r="B338" s="106">
        <f t="shared" si="45"/>
        <v>443.54336722658462</v>
      </c>
      <c r="C338" s="107">
        <f t="shared" si="41"/>
        <v>28.582421857653731</v>
      </c>
      <c r="D338" s="106">
        <f t="shared" si="42"/>
        <v>414.96094536893088</v>
      </c>
      <c r="E338" s="106">
        <f t="shared" si="43"/>
        <v>103265.5078307767</v>
      </c>
      <c r="F338" s="106">
        <f t="shared" si="44"/>
        <v>16734.492169223304</v>
      </c>
      <c r="G338" s="106">
        <f t="shared" si="38"/>
        <v>167.34492169223304</v>
      </c>
      <c r="H338" s="106">
        <f t="shared" si="39"/>
        <v>16901.837090915538</v>
      </c>
    </row>
    <row r="339" spans="1:8" x14ac:dyDescent="0.25">
      <c r="A339" s="105">
        <f t="shared" si="40"/>
        <v>322</v>
      </c>
      <c r="B339" s="106">
        <f t="shared" si="45"/>
        <v>443.54336722658462</v>
      </c>
      <c r="C339" s="107">
        <f t="shared" si="41"/>
        <v>27.890820282038842</v>
      </c>
      <c r="D339" s="106">
        <f t="shared" si="42"/>
        <v>415.6525469445458</v>
      </c>
      <c r="E339" s="106">
        <f t="shared" si="43"/>
        <v>103681.16037772124</v>
      </c>
      <c r="F339" s="106">
        <f t="shared" si="44"/>
        <v>16318.839622278756</v>
      </c>
      <c r="G339" s="106">
        <f t="shared" ref="G339:G402" si="46">IF(A339="","",$B$11*F339)</f>
        <v>163.18839622278756</v>
      </c>
      <c r="H339" s="106">
        <f t="shared" ref="H339:H402" si="47">IF(A339="","",F339+G339)</f>
        <v>16482.028018501544</v>
      </c>
    </row>
    <row r="340" spans="1:8" x14ac:dyDescent="0.25">
      <c r="A340" s="105">
        <f t="shared" si="40"/>
        <v>323</v>
      </c>
      <c r="B340" s="106">
        <f t="shared" si="45"/>
        <v>443.54336722658462</v>
      </c>
      <c r="C340" s="107">
        <f t="shared" si="41"/>
        <v>27.198066037131262</v>
      </c>
      <c r="D340" s="106">
        <f t="shared" si="42"/>
        <v>416.34530118945338</v>
      </c>
      <c r="E340" s="106">
        <f t="shared" si="43"/>
        <v>104097.5056789107</v>
      </c>
      <c r="F340" s="106">
        <f t="shared" si="44"/>
        <v>15902.494321089296</v>
      </c>
      <c r="G340" s="106">
        <f t="shared" si="46"/>
        <v>159.02494321089296</v>
      </c>
      <c r="H340" s="106">
        <f t="shared" si="47"/>
        <v>16061.519264300188</v>
      </c>
    </row>
    <row r="341" spans="1:8" x14ac:dyDescent="0.25">
      <c r="A341" s="105">
        <f t="shared" si="40"/>
        <v>324</v>
      </c>
      <c r="B341" s="106">
        <f t="shared" si="45"/>
        <v>443.54336722658462</v>
      </c>
      <c r="C341" s="107">
        <f t="shared" si="41"/>
        <v>26.504157201815495</v>
      </c>
      <c r="D341" s="106">
        <f t="shared" si="42"/>
        <v>417.03921002476915</v>
      </c>
      <c r="E341" s="106">
        <f t="shared" si="43"/>
        <v>104514.54488893547</v>
      </c>
      <c r="F341" s="106">
        <f t="shared" si="44"/>
        <v>15485.455111064526</v>
      </c>
      <c r="G341" s="106">
        <f t="shared" si="46"/>
        <v>154.85455111064528</v>
      </c>
      <c r="H341" s="106">
        <f t="shared" si="47"/>
        <v>15640.309662175172</v>
      </c>
    </row>
    <row r="342" spans="1:8" x14ac:dyDescent="0.25">
      <c r="A342" s="105">
        <f t="shared" si="40"/>
        <v>325</v>
      </c>
      <c r="B342" s="106">
        <f t="shared" si="45"/>
        <v>443.54336722658462</v>
      </c>
      <c r="C342" s="107">
        <f t="shared" si="41"/>
        <v>25.809091851774213</v>
      </c>
      <c r="D342" s="106">
        <f t="shared" si="42"/>
        <v>417.73427537481041</v>
      </c>
      <c r="E342" s="106">
        <f t="shared" si="43"/>
        <v>104932.27916431028</v>
      </c>
      <c r="F342" s="106">
        <f t="shared" si="44"/>
        <v>15067.720835689717</v>
      </c>
      <c r="G342" s="106">
        <f t="shared" si="46"/>
        <v>150.67720835689718</v>
      </c>
      <c r="H342" s="106">
        <f t="shared" si="47"/>
        <v>15218.398044046615</v>
      </c>
    </row>
    <row r="343" spans="1:8" x14ac:dyDescent="0.25">
      <c r="A343" s="105">
        <f t="shared" si="40"/>
        <v>326</v>
      </c>
      <c r="B343" s="106">
        <f t="shared" si="45"/>
        <v>443.54336722658462</v>
      </c>
      <c r="C343" s="107">
        <f t="shared" si="41"/>
        <v>25.112868059482864</v>
      </c>
      <c r="D343" s="106">
        <f t="shared" si="42"/>
        <v>418.43049916710174</v>
      </c>
      <c r="E343" s="106">
        <f t="shared" si="43"/>
        <v>105350.70966347739</v>
      </c>
      <c r="F343" s="106">
        <f t="shared" si="44"/>
        <v>14649.290336522608</v>
      </c>
      <c r="G343" s="106">
        <f t="shared" si="46"/>
        <v>146.49290336522608</v>
      </c>
      <c r="H343" s="106">
        <f t="shared" si="47"/>
        <v>14795.783239887834</v>
      </c>
    </row>
    <row r="344" spans="1:8" x14ac:dyDescent="0.25">
      <c r="A344" s="105">
        <f t="shared" si="40"/>
        <v>327</v>
      </c>
      <c r="B344" s="106">
        <f t="shared" si="45"/>
        <v>443.54336722658462</v>
      </c>
      <c r="C344" s="107">
        <f t="shared" si="41"/>
        <v>24.41548389420435</v>
      </c>
      <c r="D344" s="106">
        <f t="shared" si="42"/>
        <v>419.12788333238029</v>
      </c>
      <c r="E344" s="106">
        <f t="shared" si="43"/>
        <v>105769.83754680977</v>
      </c>
      <c r="F344" s="106">
        <f t="shared" si="44"/>
        <v>14230.162453190234</v>
      </c>
      <c r="G344" s="106">
        <f t="shared" si="46"/>
        <v>142.30162453190235</v>
      </c>
      <c r="H344" s="106">
        <f t="shared" si="47"/>
        <v>14372.464077722138</v>
      </c>
    </row>
    <row r="345" spans="1:8" x14ac:dyDescent="0.25">
      <c r="A345" s="105">
        <f t="shared" si="40"/>
        <v>328</v>
      </c>
      <c r="B345" s="106">
        <f t="shared" si="45"/>
        <v>443.54336722658462</v>
      </c>
      <c r="C345" s="107">
        <f t="shared" si="41"/>
        <v>23.716937421983726</v>
      </c>
      <c r="D345" s="106">
        <f t="shared" si="42"/>
        <v>419.82642980460088</v>
      </c>
      <c r="E345" s="106">
        <f t="shared" si="43"/>
        <v>106189.66397661436</v>
      </c>
      <c r="F345" s="106">
        <f t="shared" si="44"/>
        <v>13810.336023385637</v>
      </c>
      <c r="G345" s="106">
        <f t="shared" si="46"/>
        <v>138.10336023385636</v>
      </c>
      <c r="H345" s="106">
        <f t="shared" si="47"/>
        <v>13948.439383619492</v>
      </c>
    </row>
    <row r="346" spans="1:8" x14ac:dyDescent="0.25">
      <c r="A346" s="105">
        <f t="shared" si="40"/>
        <v>329</v>
      </c>
      <c r="B346" s="106">
        <f t="shared" si="45"/>
        <v>443.54336722658462</v>
      </c>
      <c r="C346" s="107">
        <f t="shared" si="41"/>
        <v>23.017226705642727</v>
      </c>
      <c r="D346" s="106">
        <f t="shared" si="42"/>
        <v>420.52614052094191</v>
      </c>
      <c r="E346" s="106">
        <f t="shared" si="43"/>
        <v>106610.19011713531</v>
      </c>
      <c r="F346" s="106">
        <f t="shared" si="44"/>
        <v>13389.809882864691</v>
      </c>
      <c r="G346" s="106">
        <f t="shared" si="46"/>
        <v>133.89809882864691</v>
      </c>
      <c r="H346" s="106">
        <f t="shared" si="47"/>
        <v>13523.707981693338</v>
      </c>
    </row>
    <row r="347" spans="1:8" x14ac:dyDescent="0.25">
      <c r="A347" s="105">
        <f t="shared" si="40"/>
        <v>330</v>
      </c>
      <c r="B347" s="106">
        <f t="shared" si="45"/>
        <v>443.54336722658462</v>
      </c>
      <c r="C347" s="107">
        <f t="shared" si="41"/>
        <v>22.316349804774486</v>
      </c>
      <c r="D347" s="106">
        <f t="shared" si="42"/>
        <v>421.22701742181016</v>
      </c>
      <c r="E347" s="106">
        <f t="shared" si="43"/>
        <v>107031.41713455712</v>
      </c>
      <c r="F347" s="106">
        <f t="shared" si="44"/>
        <v>12968.582865442877</v>
      </c>
      <c r="G347" s="106">
        <f t="shared" si="46"/>
        <v>129.68582865442878</v>
      </c>
      <c r="H347" s="106">
        <f t="shared" si="47"/>
        <v>13098.268694097305</v>
      </c>
    </row>
    <row r="348" spans="1:8" x14ac:dyDescent="0.25">
      <c r="A348" s="105">
        <f t="shared" si="40"/>
        <v>331</v>
      </c>
      <c r="B348" s="106">
        <f t="shared" si="45"/>
        <v>443.54336722658462</v>
      </c>
      <c r="C348" s="107">
        <f t="shared" si="41"/>
        <v>21.61430477573813</v>
      </c>
      <c r="D348" s="106">
        <f t="shared" si="42"/>
        <v>421.92906245084652</v>
      </c>
      <c r="E348" s="106">
        <f t="shared" si="43"/>
        <v>107453.34619700797</v>
      </c>
      <c r="F348" s="106">
        <f t="shared" si="44"/>
        <v>12546.653802992034</v>
      </c>
      <c r="G348" s="106">
        <f t="shared" si="46"/>
        <v>125.46653802992034</v>
      </c>
      <c r="H348" s="106">
        <f t="shared" si="47"/>
        <v>12672.120341021955</v>
      </c>
    </row>
    <row r="349" spans="1:8" x14ac:dyDescent="0.25">
      <c r="A349" s="105">
        <f t="shared" si="40"/>
        <v>332</v>
      </c>
      <c r="B349" s="106">
        <f t="shared" si="45"/>
        <v>443.54336722658462</v>
      </c>
      <c r="C349" s="107">
        <f t="shared" si="41"/>
        <v>20.911089671653389</v>
      </c>
      <c r="D349" s="106">
        <f t="shared" si="42"/>
        <v>422.63227755493125</v>
      </c>
      <c r="E349" s="106">
        <f t="shared" si="43"/>
        <v>107875.9784745629</v>
      </c>
      <c r="F349" s="106">
        <f t="shared" si="44"/>
        <v>12124.0215254371</v>
      </c>
      <c r="G349" s="106">
        <f t="shared" si="46"/>
        <v>121.24021525437099</v>
      </c>
      <c r="H349" s="106">
        <f t="shared" si="47"/>
        <v>12245.261740691471</v>
      </c>
    </row>
    <row r="350" spans="1:8" x14ac:dyDescent="0.25">
      <c r="A350" s="105">
        <f t="shared" si="40"/>
        <v>333</v>
      </c>
      <c r="B350" s="106">
        <f t="shared" si="45"/>
        <v>443.54336722658462</v>
      </c>
      <c r="C350" s="107">
        <f t="shared" si="41"/>
        <v>20.206702542395167</v>
      </c>
      <c r="D350" s="106">
        <f t="shared" si="42"/>
        <v>423.33666468418943</v>
      </c>
      <c r="E350" s="106">
        <f t="shared" si="43"/>
        <v>108299.31513924709</v>
      </c>
      <c r="F350" s="106">
        <f t="shared" si="44"/>
        <v>11700.68486075291</v>
      </c>
      <c r="G350" s="106">
        <f t="shared" si="46"/>
        <v>117.00684860752911</v>
      </c>
      <c r="H350" s="106">
        <f t="shared" si="47"/>
        <v>11817.691709360439</v>
      </c>
    </row>
    <row r="351" spans="1:8" x14ac:dyDescent="0.25">
      <c r="A351" s="105">
        <f t="shared" si="40"/>
        <v>334</v>
      </c>
      <c r="B351" s="106">
        <f t="shared" si="45"/>
        <v>443.54336722658462</v>
      </c>
      <c r="C351" s="107">
        <f t="shared" si="41"/>
        <v>19.501141434588185</v>
      </c>
      <c r="D351" s="106">
        <f t="shared" si="42"/>
        <v>424.04222579199643</v>
      </c>
      <c r="E351" s="106">
        <f t="shared" si="43"/>
        <v>108723.35736503909</v>
      </c>
      <c r="F351" s="106">
        <f t="shared" si="44"/>
        <v>11276.64263496091</v>
      </c>
      <c r="G351" s="106">
        <f t="shared" si="46"/>
        <v>112.76642634960911</v>
      </c>
      <c r="H351" s="106">
        <f t="shared" si="47"/>
        <v>11389.40906131052</v>
      </c>
    </row>
    <row r="352" spans="1:8" x14ac:dyDescent="0.25">
      <c r="A352" s="105">
        <f t="shared" si="40"/>
        <v>335</v>
      </c>
      <c r="B352" s="106">
        <f t="shared" si="45"/>
        <v>443.54336722658462</v>
      </c>
      <c r="C352" s="107">
        <f t="shared" si="41"/>
        <v>18.794404391601518</v>
      </c>
      <c r="D352" s="106">
        <f t="shared" si="42"/>
        <v>424.7489628349831</v>
      </c>
      <c r="E352" s="106">
        <f t="shared" si="43"/>
        <v>109148.10632787408</v>
      </c>
      <c r="F352" s="106">
        <f t="shared" si="44"/>
        <v>10851.893672125923</v>
      </c>
      <c r="G352" s="106">
        <f t="shared" si="46"/>
        <v>108.51893672125924</v>
      </c>
      <c r="H352" s="106">
        <f t="shared" si="47"/>
        <v>10960.412608847182</v>
      </c>
    </row>
    <row r="353" spans="1:8" x14ac:dyDescent="0.25">
      <c r="A353" s="105">
        <f t="shared" si="40"/>
        <v>336</v>
      </c>
      <c r="B353" s="106">
        <f t="shared" si="45"/>
        <v>443.54336722658462</v>
      </c>
      <c r="C353" s="107">
        <f t="shared" si="41"/>
        <v>18.086489453543205</v>
      </c>
      <c r="D353" s="106">
        <f t="shared" si="42"/>
        <v>425.45687777304141</v>
      </c>
      <c r="E353" s="106">
        <f t="shared" si="43"/>
        <v>109573.56320564712</v>
      </c>
      <c r="F353" s="106">
        <f t="shared" si="44"/>
        <v>10426.436794352878</v>
      </c>
      <c r="G353" s="106">
        <f t="shared" si="46"/>
        <v>104.26436794352878</v>
      </c>
      <c r="H353" s="106">
        <f t="shared" si="47"/>
        <v>10530.701162296407</v>
      </c>
    </row>
    <row r="354" spans="1:8" x14ac:dyDescent="0.25">
      <c r="A354" s="105">
        <f t="shared" si="40"/>
        <v>337</v>
      </c>
      <c r="B354" s="106">
        <f t="shared" si="45"/>
        <v>443.54336722658462</v>
      </c>
      <c r="C354" s="107">
        <f t="shared" si="41"/>
        <v>17.377394657254797</v>
      </c>
      <c r="D354" s="106">
        <f t="shared" si="42"/>
        <v>426.16597256932982</v>
      </c>
      <c r="E354" s="106">
        <f t="shared" si="43"/>
        <v>109999.72917821645</v>
      </c>
      <c r="F354" s="106">
        <f t="shared" si="44"/>
        <v>10000.270821783546</v>
      </c>
      <c r="G354" s="106">
        <f t="shared" si="46"/>
        <v>100.00270821783546</v>
      </c>
      <c r="H354" s="106">
        <f t="shared" si="47"/>
        <v>10100.273530001381</v>
      </c>
    </row>
    <row r="355" spans="1:8" x14ac:dyDescent="0.25">
      <c r="A355" s="105">
        <f t="shared" si="40"/>
        <v>338</v>
      </c>
      <c r="B355" s="106">
        <f t="shared" si="45"/>
        <v>443.54336722658462</v>
      </c>
      <c r="C355" s="107">
        <f t="shared" si="41"/>
        <v>16.667118036305911</v>
      </c>
      <c r="D355" s="106">
        <f t="shared" si="42"/>
        <v>426.87624919027871</v>
      </c>
      <c r="E355" s="106">
        <f t="shared" si="43"/>
        <v>110426.60542740673</v>
      </c>
      <c r="F355" s="106">
        <f t="shared" si="44"/>
        <v>9573.3945725932717</v>
      </c>
      <c r="G355" s="106">
        <f t="shared" si="46"/>
        <v>95.733945725932713</v>
      </c>
      <c r="H355" s="106">
        <f t="shared" si="47"/>
        <v>9669.1285183192049</v>
      </c>
    </row>
    <row r="356" spans="1:8" x14ac:dyDescent="0.25">
      <c r="A356" s="105">
        <f t="shared" si="40"/>
        <v>339</v>
      </c>
      <c r="B356" s="106">
        <f t="shared" si="45"/>
        <v>443.54336722658462</v>
      </c>
      <c r="C356" s="107">
        <f t="shared" si="41"/>
        <v>15.955657620988788</v>
      </c>
      <c r="D356" s="106">
        <f t="shared" si="42"/>
        <v>427.58770960559582</v>
      </c>
      <c r="E356" s="106">
        <f t="shared" si="43"/>
        <v>110854.19313701232</v>
      </c>
      <c r="F356" s="106">
        <f t="shared" si="44"/>
        <v>9145.8068629876798</v>
      </c>
      <c r="G356" s="106">
        <f t="shared" si="46"/>
        <v>91.458068629876806</v>
      </c>
      <c r="H356" s="106">
        <f t="shared" si="47"/>
        <v>9237.2649316175557</v>
      </c>
    </row>
    <row r="357" spans="1:8" x14ac:dyDescent="0.25">
      <c r="A357" s="105">
        <f t="shared" si="40"/>
        <v>340</v>
      </c>
      <c r="B357" s="106">
        <f t="shared" si="45"/>
        <v>443.54336722658462</v>
      </c>
      <c r="C357" s="107">
        <f t="shared" si="41"/>
        <v>15.2430114383128</v>
      </c>
      <c r="D357" s="106">
        <f t="shared" si="42"/>
        <v>428.30035578827182</v>
      </c>
      <c r="E357" s="106">
        <f t="shared" si="43"/>
        <v>111282.4934928006</v>
      </c>
      <c r="F357" s="106">
        <f t="shared" si="44"/>
        <v>8717.5065071994031</v>
      </c>
      <c r="G357" s="106">
        <f t="shared" si="46"/>
        <v>87.175065071994027</v>
      </c>
      <c r="H357" s="106">
        <f t="shared" si="47"/>
        <v>8804.6815722713964</v>
      </c>
    </row>
    <row r="358" spans="1:8" x14ac:dyDescent="0.25">
      <c r="A358" s="105">
        <f t="shared" si="40"/>
        <v>341</v>
      </c>
      <c r="B358" s="106">
        <f t="shared" si="45"/>
        <v>443.54336722658462</v>
      </c>
      <c r="C358" s="107">
        <f t="shared" si="41"/>
        <v>14.529177511999006</v>
      </c>
      <c r="D358" s="106">
        <f t="shared" si="42"/>
        <v>429.0141897145856</v>
      </c>
      <c r="E358" s="106">
        <f t="shared" si="43"/>
        <v>111711.50768251518</v>
      </c>
      <c r="F358" s="106">
        <f t="shared" si="44"/>
        <v>8288.4923174848227</v>
      </c>
      <c r="G358" s="106">
        <f t="shared" si="46"/>
        <v>82.884923174848225</v>
      </c>
      <c r="H358" s="106">
        <f t="shared" si="47"/>
        <v>8371.3772406596709</v>
      </c>
    </row>
    <row r="359" spans="1:8" x14ac:dyDescent="0.25">
      <c r="A359" s="105">
        <f t="shared" si="40"/>
        <v>342</v>
      </c>
      <c r="B359" s="106">
        <f t="shared" si="45"/>
        <v>443.54336722658462</v>
      </c>
      <c r="C359" s="107">
        <f t="shared" si="41"/>
        <v>13.814153862474706</v>
      </c>
      <c r="D359" s="106">
        <f t="shared" si="42"/>
        <v>429.72921336410991</v>
      </c>
      <c r="E359" s="106">
        <f t="shared" si="43"/>
        <v>112141.23689587929</v>
      </c>
      <c r="F359" s="106">
        <f t="shared" si="44"/>
        <v>7858.763104120706</v>
      </c>
      <c r="G359" s="106">
        <f t="shared" si="46"/>
        <v>78.587631041207061</v>
      </c>
      <c r="H359" s="106">
        <f t="shared" si="47"/>
        <v>7937.3507351619128</v>
      </c>
    </row>
    <row r="360" spans="1:8" x14ac:dyDescent="0.25">
      <c r="A360" s="105">
        <f t="shared" si="40"/>
        <v>343</v>
      </c>
      <c r="B360" s="106">
        <f t="shared" si="45"/>
        <v>443.54336722658462</v>
      </c>
      <c r="C360" s="107">
        <f t="shared" si="41"/>
        <v>13.097938506867845</v>
      </c>
      <c r="D360" s="106">
        <f t="shared" si="42"/>
        <v>430.4454287197168</v>
      </c>
      <c r="E360" s="106">
        <f t="shared" si="43"/>
        <v>112571.68232459901</v>
      </c>
      <c r="F360" s="106">
        <f t="shared" si="44"/>
        <v>7428.317675400991</v>
      </c>
      <c r="G360" s="106">
        <f t="shared" si="46"/>
        <v>74.283176754009915</v>
      </c>
      <c r="H360" s="106">
        <f t="shared" si="47"/>
        <v>7502.6008521550011</v>
      </c>
    </row>
    <row r="361" spans="1:8" x14ac:dyDescent="0.25">
      <c r="A361" s="105">
        <f t="shared" si="40"/>
        <v>344</v>
      </c>
      <c r="B361" s="106">
        <f t="shared" si="45"/>
        <v>443.54336722658462</v>
      </c>
      <c r="C361" s="107">
        <f t="shared" si="41"/>
        <v>12.380529459001652</v>
      </c>
      <c r="D361" s="106">
        <f t="shared" si="42"/>
        <v>431.16283776758297</v>
      </c>
      <c r="E361" s="106">
        <f t="shared" si="43"/>
        <v>113002.84516236659</v>
      </c>
      <c r="F361" s="106">
        <f t="shared" si="44"/>
        <v>6997.1548376334104</v>
      </c>
      <c r="G361" s="106">
        <f t="shared" si="46"/>
        <v>69.971548376334098</v>
      </c>
      <c r="H361" s="106">
        <f t="shared" si="47"/>
        <v>7067.1263860097442</v>
      </c>
    </row>
    <row r="362" spans="1:8" x14ac:dyDescent="0.25">
      <c r="A362" s="105">
        <f t="shared" si="40"/>
        <v>345</v>
      </c>
      <c r="B362" s="106">
        <f t="shared" si="45"/>
        <v>443.54336722658462</v>
      </c>
      <c r="C362" s="107">
        <f t="shared" si="41"/>
        <v>11.661924729389018</v>
      </c>
      <c r="D362" s="106">
        <f t="shared" si="42"/>
        <v>431.88144249719562</v>
      </c>
      <c r="E362" s="106">
        <f t="shared" si="43"/>
        <v>113434.72660486378</v>
      </c>
      <c r="F362" s="106">
        <f t="shared" si="44"/>
        <v>6565.273395136217</v>
      </c>
      <c r="G362" s="106">
        <f t="shared" si="46"/>
        <v>65.652733951362165</v>
      </c>
      <c r="H362" s="106">
        <f t="shared" si="47"/>
        <v>6630.9261290875793</v>
      </c>
    </row>
    <row r="363" spans="1:8" x14ac:dyDescent="0.25">
      <c r="A363" s="105">
        <f t="shared" si="40"/>
        <v>346</v>
      </c>
      <c r="B363" s="106">
        <f t="shared" si="45"/>
        <v>443.54336722658462</v>
      </c>
      <c r="C363" s="107">
        <f t="shared" si="41"/>
        <v>10.942122325227029</v>
      </c>
      <c r="D363" s="106">
        <f t="shared" si="42"/>
        <v>432.60124490135757</v>
      </c>
      <c r="E363" s="106">
        <f t="shared" si="43"/>
        <v>113867.32784976513</v>
      </c>
      <c r="F363" s="106">
        <f t="shared" si="44"/>
        <v>6132.6721502348664</v>
      </c>
      <c r="G363" s="106">
        <f t="shared" si="46"/>
        <v>61.326721502348668</v>
      </c>
      <c r="H363" s="106">
        <f t="shared" si="47"/>
        <v>6193.9988717372153</v>
      </c>
    </row>
    <row r="364" spans="1:8" x14ac:dyDescent="0.25">
      <c r="A364" s="105">
        <f t="shared" si="40"/>
        <v>347</v>
      </c>
      <c r="B364" s="106">
        <f t="shared" si="45"/>
        <v>443.54336722658462</v>
      </c>
      <c r="C364" s="107">
        <f t="shared" si="41"/>
        <v>10.221120250391445</v>
      </c>
      <c r="D364" s="106">
        <f t="shared" si="42"/>
        <v>433.32224697619318</v>
      </c>
      <c r="E364" s="106">
        <f t="shared" si="43"/>
        <v>114300.65009674133</v>
      </c>
      <c r="F364" s="106">
        <f t="shared" si="44"/>
        <v>5699.3499032586697</v>
      </c>
      <c r="G364" s="106">
        <f t="shared" si="46"/>
        <v>56.993499032586698</v>
      </c>
      <c r="H364" s="106">
        <f t="shared" si="47"/>
        <v>5756.3434022912561</v>
      </c>
    </row>
    <row r="365" spans="1:8" x14ac:dyDescent="0.25">
      <c r="A365" s="105">
        <f t="shared" si="40"/>
        <v>348</v>
      </c>
      <c r="B365" s="106">
        <f t="shared" si="45"/>
        <v>443.54336722658462</v>
      </c>
      <c r="C365" s="107">
        <f t="shared" si="41"/>
        <v>9.4989165054311169</v>
      </c>
      <c r="D365" s="106">
        <f t="shared" si="42"/>
        <v>434.04445072115351</v>
      </c>
      <c r="E365" s="106">
        <f t="shared" si="43"/>
        <v>114734.69454746248</v>
      </c>
      <c r="F365" s="106">
        <f t="shared" si="44"/>
        <v>5265.3054525375192</v>
      </c>
      <c r="G365" s="106">
        <f t="shared" si="46"/>
        <v>52.65305452537519</v>
      </c>
      <c r="H365" s="106">
        <f t="shared" si="47"/>
        <v>5317.9585070628946</v>
      </c>
    </row>
    <row r="366" spans="1:8" x14ac:dyDescent="0.25">
      <c r="A366" s="105">
        <f t="shared" si="40"/>
        <v>349</v>
      </c>
      <c r="B366" s="106">
        <f t="shared" si="45"/>
        <v>443.54336722658462</v>
      </c>
      <c r="C366" s="107">
        <f t="shared" si="41"/>
        <v>8.7755090875625328</v>
      </c>
      <c r="D366" s="106">
        <f t="shared" si="42"/>
        <v>434.76785813902211</v>
      </c>
      <c r="E366" s="106">
        <f t="shared" si="43"/>
        <v>115169.4624056015</v>
      </c>
      <c r="F366" s="106">
        <f t="shared" si="44"/>
        <v>4830.5375943984982</v>
      </c>
      <c r="G366" s="106">
        <f t="shared" si="46"/>
        <v>48.305375943984984</v>
      </c>
      <c r="H366" s="106">
        <f t="shared" si="47"/>
        <v>4878.8429703424836</v>
      </c>
    </row>
    <row r="367" spans="1:8" x14ac:dyDescent="0.25">
      <c r="A367" s="105">
        <f t="shared" si="40"/>
        <v>350</v>
      </c>
      <c r="B367" s="106">
        <f t="shared" si="45"/>
        <v>443.54336722658462</v>
      </c>
      <c r="C367" s="107">
        <f t="shared" si="41"/>
        <v>8.0508959906641646</v>
      </c>
      <c r="D367" s="106">
        <f t="shared" si="42"/>
        <v>435.49247123592045</v>
      </c>
      <c r="E367" s="106">
        <f t="shared" si="43"/>
        <v>115604.95487683742</v>
      </c>
      <c r="F367" s="106">
        <f t="shared" si="44"/>
        <v>4395.0451231625775</v>
      </c>
      <c r="G367" s="106">
        <f t="shared" si="46"/>
        <v>43.950451231625777</v>
      </c>
      <c r="H367" s="106">
        <f t="shared" si="47"/>
        <v>4438.9955743942037</v>
      </c>
    </row>
    <row r="368" spans="1:8" x14ac:dyDescent="0.25">
      <c r="A368" s="105">
        <f t="shared" si="40"/>
        <v>351</v>
      </c>
      <c r="B368" s="106">
        <f t="shared" si="45"/>
        <v>443.54336722658462</v>
      </c>
      <c r="C368" s="107">
        <f t="shared" si="41"/>
        <v>7.3250752052709629</v>
      </c>
      <c r="D368" s="106">
        <f t="shared" si="42"/>
        <v>436.21829202131369</v>
      </c>
      <c r="E368" s="106">
        <f t="shared" si="43"/>
        <v>116041.17316885873</v>
      </c>
      <c r="F368" s="106">
        <f t="shared" si="44"/>
        <v>3958.8268311412685</v>
      </c>
      <c r="G368" s="106">
        <f t="shared" si="46"/>
        <v>39.588268311412683</v>
      </c>
      <c r="H368" s="106">
        <f t="shared" si="47"/>
        <v>3998.4150994526813</v>
      </c>
    </row>
    <row r="369" spans="1:8" x14ac:dyDescent="0.25">
      <c r="A369" s="105">
        <f t="shared" si="40"/>
        <v>352</v>
      </c>
      <c r="B369" s="106">
        <f t="shared" si="45"/>
        <v>443.54336722658462</v>
      </c>
      <c r="C369" s="107">
        <f t="shared" si="41"/>
        <v>6.5980447185687812</v>
      </c>
      <c r="D369" s="106">
        <f t="shared" si="42"/>
        <v>436.94532250801586</v>
      </c>
      <c r="E369" s="106">
        <f t="shared" si="43"/>
        <v>116478.11849136675</v>
      </c>
      <c r="F369" s="106">
        <f t="shared" si="44"/>
        <v>3521.881508633247</v>
      </c>
      <c r="G369" s="106">
        <f t="shared" si="46"/>
        <v>35.218815086332469</v>
      </c>
      <c r="H369" s="106">
        <f t="shared" si="47"/>
        <v>3557.1003237195796</v>
      </c>
    </row>
    <row r="370" spans="1:8" x14ac:dyDescent="0.25">
      <c r="A370" s="105">
        <f t="shared" si="40"/>
        <v>353</v>
      </c>
      <c r="B370" s="106">
        <f t="shared" si="45"/>
        <v>443.54336722658462</v>
      </c>
      <c r="C370" s="107">
        <f t="shared" si="41"/>
        <v>5.8698025143887458</v>
      </c>
      <c r="D370" s="106">
        <f t="shared" si="42"/>
        <v>437.67356471219586</v>
      </c>
      <c r="E370" s="106">
        <f t="shared" si="43"/>
        <v>116915.79205607895</v>
      </c>
      <c r="F370" s="106">
        <f t="shared" si="44"/>
        <v>3084.2079439210502</v>
      </c>
      <c r="G370" s="106">
        <f t="shared" si="46"/>
        <v>30.842079439210501</v>
      </c>
      <c r="H370" s="106">
        <f t="shared" si="47"/>
        <v>3115.0500233602606</v>
      </c>
    </row>
    <row r="371" spans="1:8" x14ac:dyDescent="0.25">
      <c r="A371" s="105">
        <f t="shared" si="40"/>
        <v>354</v>
      </c>
      <c r="B371" s="106">
        <f t="shared" si="45"/>
        <v>443.54336722658462</v>
      </c>
      <c r="C371" s="107">
        <f t="shared" si="41"/>
        <v>5.140346573201751</v>
      </c>
      <c r="D371" s="106">
        <f t="shared" si="42"/>
        <v>438.4030206533829</v>
      </c>
      <c r="E371" s="106">
        <f t="shared" si="43"/>
        <v>117354.19507673233</v>
      </c>
      <c r="F371" s="106">
        <f t="shared" si="44"/>
        <v>2645.8049232676713</v>
      </c>
      <c r="G371" s="106">
        <f t="shared" si="46"/>
        <v>26.458049232676714</v>
      </c>
      <c r="H371" s="106">
        <f t="shared" si="47"/>
        <v>2672.262972500348</v>
      </c>
    </row>
    <row r="372" spans="1:8" x14ac:dyDescent="0.25">
      <c r="A372" s="105">
        <f t="shared" si="40"/>
        <v>355</v>
      </c>
      <c r="B372" s="106">
        <f t="shared" si="45"/>
        <v>443.54336722658462</v>
      </c>
      <c r="C372" s="107">
        <f t="shared" si="41"/>
        <v>4.4096748721127854</v>
      </c>
      <c r="D372" s="106">
        <f t="shared" si="42"/>
        <v>439.13369235447186</v>
      </c>
      <c r="E372" s="106">
        <f t="shared" si="43"/>
        <v>117793.3287690868</v>
      </c>
      <c r="F372" s="106">
        <f t="shared" si="44"/>
        <v>2206.6712309131981</v>
      </c>
      <c r="G372" s="106">
        <f t="shared" si="46"/>
        <v>22.066712309131983</v>
      </c>
      <c r="H372" s="106">
        <f t="shared" si="47"/>
        <v>2228.7379432223302</v>
      </c>
    </row>
    <row r="373" spans="1:8" x14ac:dyDescent="0.25">
      <c r="A373" s="105">
        <f t="shared" ref="A373:A436" si="48">IF(A372&lt;$B$5*$B$6,A372+1,"")</f>
        <v>356</v>
      </c>
      <c r="B373" s="106">
        <f t="shared" si="45"/>
        <v>443.54336722658462</v>
      </c>
      <c r="C373" s="107">
        <f t="shared" ref="C373:C436" si="49">IF(A373="","",$B$4/$B$6*F372)</f>
        <v>3.6777853848553304</v>
      </c>
      <c r="D373" s="106">
        <f t="shared" ref="D373:D436" si="50">IF(A373="","",B373-C373)</f>
        <v>439.86558184172929</v>
      </c>
      <c r="E373" s="106">
        <f t="shared" ref="E373:E436" si="51">IF(A373="","",D373+E372)</f>
        <v>118233.19435092853</v>
      </c>
      <c r="F373" s="106">
        <f t="shared" ref="F373:F436" si="52">IF(A373="","",$F$17-E373)</f>
        <v>1766.8056490714662</v>
      </c>
      <c r="G373" s="106">
        <f t="shared" si="46"/>
        <v>17.668056490714662</v>
      </c>
      <c r="H373" s="106">
        <f t="shared" si="47"/>
        <v>1784.4737055621808</v>
      </c>
    </row>
    <row r="374" spans="1:8" x14ac:dyDescent="0.25">
      <c r="A374" s="105">
        <f t="shared" si="48"/>
        <v>357</v>
      </c>
      <c r="B374" s="106">
        <f t="shared" si="45"/>
        <v>443.54336722658462</v>
      </c>
      <c r="C374" s="107">
        <f t="shared" si="49"/>
        <v>2.9446760817857771</v>
      </c>
      <c r="D374" s="106">
        <f t="shared" si="50"/>
        <v>440.59869114479886</v>
      </c>
      <c r="E374" s="106">
        <f t="shared" si="51"/>
        <v>118673.79304207333</v>
      </c>
      <c r="F374" s="106">
        <f t="shared" si="52"/>
        <v>1326.2069579266681</v>
      </c>
      <c r="G374" s="106">
        <f t="shared" si="46"/>
        <v>13.262069579266681</v>
      </c>
      <c r="H374" s="106">
        <f t="shared" si="47"/>
        <v>1339.4690275059347</v>
      </c>
    </row>
    <row r="375" spans="1:8" x14ac:dyDescent="0.25">
      <c r="A375" s="105">
        <f t="shared" si="48"/>
        <v>358</v>
      </c>
      <c r="B375" s="106">
        <f t="shared" si="45"/>
        <v>443.54336722658462</v>
      </c>
      <c r="C375" s="107">
        <f t="shared" si="49"/>
        <v>2.2103449298777802</v>
      </c>
      <c r="D375" s="106">
        <f t="shared" si="50"/>
        <v>441.33302229670682</v>
      </c>
      <c r="E375" s="106">
        <f t="shared" si="51"/>
        <v>119115.12606437004</v>
      </c>
      <c r="F375" s="106">
        <f t="shared" si="52"/>
        <v>884.87393562996294</v>
      </c>
      <c r="G375" s="106">
        <f t="shared" si="46"/>
        <v>8.8487393562996299</v>
      </c>
      <c r="H375" s="106">
        <f t="shared" si="47"/>
        <v>893.72267498626252</v>
      </c>
    </row>
    <row r="376" spans="1:8" x14ac:dyDescent="0.25">
      <c r="A376" s="105">
        <f t="shared" si="48"/>
        <v>359</v>
      </c>
      <c r="B376" s="106">
        <f t="shared" si="45"/>
        <v>443.54336722658462</v>
      </c>
      <c r="C376" s="107">
        <f t="shared" si="49"/>
        <v>1.474789892716605</v>
      </c>
      <c r="D376" s="106">
        <f t="shared" si="50"/>
        <v>442.06857733386801</v>
      </c>
      <c r="E376" s="106">
        <f t="shared" si="51"/>
        <v>119557.1946417039</v>
      </c>
      <c r="F376" s="106">
        <f t="shared" si="52"/>
        <v>442.80535829610017</v>
      </c>
      <c r="G376" s="106">
        <f t="shared" si="46"/>
        <v>4.4280535829610015</v>
      </c>
      <c r="H376" s="106">
        <f t="shared" si="47"/>
        <v>447.23341187906118</v>
      </c>
    </row>
    <row r="377" spans="1:8" x14ac:dyDescent="0.25">
      <c r="A377" s="105">
        <f t="shared" si="48"/>
        <v>360</v>
      </c>
      <c r="B377" s="106">
        <f t="shared" ref="B377:B440" si="53">IF(A377="","",-PMT($B$4/$B$6,$B$5*$B$6,$B$3,,$B$12))</f>
        <v>443.54336722658462</v>
      </c>
      <c r="C377" s="107">
        <f t="shared" si="49"/>
        <v>0.73800893049350036</v>
      </c>
      <c r="D377" s="106">
        <f t="shared" si="50"/>
        <v>442.80535829609113</v>
      </c>
      <c r="E377" s="106">
        <f t="shared" si="51"/>
        <v>119999.99999999999</v>
      </c>
      <c r="F377" s="106">
        <f t="shared" si="52"/>
        <v>1.4551915228366852E-11</v>
      </c>
      <c r="G377" s="106">
        <f t="shared" si="46"/>
        <v>1.4551915228366852E-13</v>
      </c>
      <c r="H377" s="106">
        <f t="shared" si="47"/>
        <v>1.469743438065052E-11</v>
      </c>
    </row>
    <row r="378" spans="1:8" x14ac:dyDescent="0.25">
      <c r="A378" s="93" t="str">
        <f t="shared" si="48"/>
        <v/>
      </c>
      <c r="B378" s="106" t="str">
        <f t="shared" si="53"/>
        <v/>
      </c>
      <c r="C378" s="107" t="str">
        <f t="shared" si="49"/>
        <v/>
      </c>
      <c r="D378" s="106" t="str">
        <f t="shared" si="50"/>
        <v/>
      </c>
      <c r="E378" s="106" t="str">
        <f t="shared" si="51"/>
        <v/>
      </c>
      <c r="F378" s="106" t="str">
        <f t="shared" si="52"/>
        <v/>
      </c>
      <c r="G378" s="106" t="str">
        <f t="shared" si="46"/>
        <v/>
      </c>
      <c r="H378" s="106" t="str">
        <f t="shared" si="47"/>
        <v/>
      </c>
    </row>
    <row r="379" spans="1:8" x14ac:dyDescent="0.25">
      <c r="A379" s="93" t="str">
        <f t="shared" si="48"/>
        <v/>
      </c>
      <c r="B379" s="106" t="str">
        <f t="shared" si="53"/>
        <v/>
      </c>
      <c r="C379" s="107" t="str">
        <f t="shared" si="49"/>
        <v/>
      </c>
      <c r="D379" s="106" t="str">
        <f t="shared" si="50"/>
        <v/>
      </c>
      <c r="E379" s="106" t="str">
        <f t="shared" si="51"/>
        <v/>
      </c>
      <c r="F379" s="106" t="str">
        <f t="shared" si="52"/>
        <v/>
      </c>
      <c r="G379" s="106" t="str">
        <f t="shared" si="46"/>
        <v/>
      </c>
      <c r="H379" s="106" t="str">
        <f t="shared" si="47"/>
        <v/>
      </c>
    </row>
    <row r="380" spans="1:8" x14ac:dyDescent="0.25">
      <c r="A380" s="93" t="str">
        <f t="shared" si="48"/>
        <v/>
      </c>
      <c r="B380" s="106" t="str">
        <f t="shared" si="53"/>
        <v/>
      </c>
      <c r="C380" s="107" t="str">
        <f t="shared" si="49"/>
        <v/>
      </c>
      <c r="D380" s="106" t="str">
        <f t="shared" si="50"/>
        <v/>
      </c>
      <c r="E380" s="106" t="str">
        <f t="shared" si="51"/>
        <v/>
      </c>
      <c r="F380" s="106" t="str">
        <f t="shared" si="52"/>
        <v/>
      </c>
      <c r="G380" s="106" t="str">
        <f t="shared" si="46"/>
        <v/>
      </c>
      <c r="H380" s="106" t="str">
        <f t="shared" si="47"/>
        <v/>
      </c>
    </row>
    <row r="381" spans="1:8" x14ac:dyDescent="0.25">
      <c r="A381" s="93" t="str">
        <f t="shared" si="48"/>
        <v/>
      </c>
      <c r="B381" s="106" t="str">
        <f t="shared" si="53"/>
        <v/>
      </c>
      <c r="C381" s="107" t="str">
        <f t="shared" si="49"/>
        <v/>
      </c>
      <c r="D381" s="106" t="str">
        <f t="shared" si="50"/>
        <v/>
      </c>
      <c r="E381" s="106" t="str">
        <f t="shared" si="51"/>
        <v/>
      </c>
      <c r="F381" s="106" t="str">
        <f t="shared" si="52"/>
        <v/>
      </c>
      <c r="G381" s="106" t="str">
        <f t="shared" si="46"/>
        <v/>
      </c>
      <c r="H381" s="106" t="str">
        <f t="shared" si="47"/>
        <v/>
      </c>
    </row>
    <row r="382" spans="1:8" x14ac:dyDescent="0.25">
      <c r="A382" s="93" t="str">
        <f t="shared" si="48"/>
        <v/>
      </c>
      <c r="B382" s="106" t="str">
        <f t="shared" si="53"/>
        <v/>
      </c>
      <c r="C382" s="107" t="str">
        <f t="shared" si="49"/>
        <v/>
      </c>
      <c r="D382" s="106" t="str">
        <f t="shared" si="50"/>
        <v/>
      </c>
      <c r="E382" s="106" t="str">
        <f t="shared" si="51"/>
        <v/>
      </c>
      <c r="F382" s="106" t="str">
        <f t="shared" si="52"/>
        <v/>
      </c>
      <c r="G382" s="106" t="str">
        <f t="shared" si="46"/>
        <v/>
      </c>
      <c r="H382" s="106" t="str">
        <f t="shared" si="47"/>
        <v/>
      </c>
    </row>
    <row r="383" spans="1:8" x14ac:dyDescent="0.25">
      <c r="A383" s="93" t="str">
        <f t="shared" si="48"/>
        <v/>
      </c>
      <c r="B383" s="106" t="str">
        <f t="shared" si="53"/>
        <v/>
      </c>
      <c r="C383" s="107" t="str">
        <f t="shared" si="49"/>
        <v/>
      </c>
      <c r="D383" s="106" t="str">
        <f t="shared" si="50"/>
        <v/>
      </c>
      <c r="E383" s="106" t="str">
        <f t="shared" si="51"/>
        <v/>
      </c>
      <c r="F383" s="106" t="str">
        <f t="shared" si="52"/>
        <v/>
      </c>
      <c r="G383" s="106" t="str">
        <f t="shared" si="46"/>
        <v/>
      </c>
      <c r="H383" s="106" t="str">
        <f t="shared" si="47"/>
        <v/>
      </c>
    </row>
    <row r="384" spans="1:8" x14ac:dyDescent="0.25">
      <c r="A384" s="93" t="str">
        <f t="shared" si="48"/>
        <v/>
      </c>
      <c r="B384" s="106" t="str">
        <f t="shared" si="53"/>
        <v/>
      </c>
      <c r="C384" s="107" t="str">
        <f t="shared" si="49"/>
        <v/>
      </c>
      <c r="D384" s="106" t="str">
        <f t="shared" si="50"/>
        <v/>
      </c>
      <c r="E384" s="106" t="str">
        <f t="shared" si="51"/>
        <v/>
      </c>
      <c r="F384" s="106" t="str">
        <f t="shared" si="52"/>
        <v/>
      </c>
      <c r="G384" s="106" t="str">
        <f t="shared" si="46"/>
        <v/>
      </c>
      <c r="H384" s="106" t="str">
        <f t="shared" si="47"/>
        <v/>
      </c>
    </row>
    <row r="385" spans="1:8" x14ac:dyDescent="0.25">
      <c r="A385" s="93" t="str">
        <f t="shared" si="48"/>
        <v/>
      </c>
      <c r="B385" s="106" t="str">
        <f t="shared" si="53"/>
        <v/>
      </c>
      <c r="C385" s="107" t="str">
        <f t="shared" si="49"/>
        <v/>
      </c>
      <c r="D385" s="106" t="str">
        <f t="shared" si="50"/>
        <v/>
      </c>
      <c r="E385" s="106" t="str">
        <f t="shared" si="51"/>
        <v/>
      </c>
      <c r="F385" s="106" t="str">
        <f t="shared" si="52"/>
        <v/>
      </c>
      <c r="G385" s="106" t="str">
        <f t="shared" si="46"/>
        <v/>
      </c>
      <c r="H385" s="106" t="str">
        <f t="shared" si="47"/>
        <v/>
      </c>
    </row>
    <row r="386" spans="1:8" x14ac:dyDescent="0.25">
      <c r="A386" s="93" t="str">
        <f t="shared" si="48"/>
        <v/>
      </c>
      <c r="B386" s="106" t="str">
        <f t="shared" si="53"/>
        <v/>
      </c>
      <c r="C386" s="107" t="str">
        <f t="shared" si="49"/>
        <v/>
      </c>
      <c r="D386" s="106" t="str">
        <f t="shared" si="50"/>
        <v/>
      </c>
      <c r="E386" s="106" t="str">
        <f t="shared" si="51"/>
        <v/>
      </c>
      <c r="F386" s="106" t="str">
        <f t="shared" si="52"/>
        <v/>
      </c>
      <c r="G386" s="106" t="str">
        <f t="shared" si="46"/>
        <v/>
      </c>
      <c r="H386" s="106" t="str">
        <f t="shared" si="47"/>
        <v/>
      </c>
    </row>
    <row r="387" spans="1:8" x14ac:dyDescent="0.25">
      <c r="A387" s="93" t="str">
        <f t="shared" si="48"/>
        <v/>
      </c>
      <c r="B387" s="106" t="str">
        <f t="shared" si="53"/>
        <v/>
      </c>
      <c r="C387" s="107" t="str">
        <f t="shared" si="49"/>
        <v/>
      </c>
      <c r="D387" s="106" t="str">
        <f t="shared" si="50"/>
        <v/>
      </c>
      <c r="E387" s="106" t="str">
        <f t="shared" si="51"/>
        <v/>
      </c>
      <c r="F387" s="106" t="str">
        <f t="shared" si="52"/>
        <v/>
      </c>
      <c r="G387" s="106" t="str">
        <f t="shared" si="46"/>
        <v/>
      </c>
      <c r="H387" s="106" t="str">
        <f t="shared" si="47"/>
        <v/>
      </c>
    </row>
    <row r="388" spans="1:8" x14ac:dyDescent="0.25">
      <c r="A388" s="93" t="str">
        <f t="shared" si="48"/>
        <v/>
      </c>
      <c r="B388" s="106" t="str">
        <f t="shared" si="53"/>
        <v/>
      </c>
      <c r="C388" s="107" t="str">
        <f t="shared" si="49"/>
        <v/>
      </c>
      <c r="D388" s="106" t="str">
        <f t="shared" si="50"/>
        <v/>
      </c>
      <c r="E388" s="106" t="str">
        <f t="shared" si="51"/>
        <v/>
      </c>
      <c r="F388" s="106" t="str">
        <f t="shared" si="52"/>
        <v/>
      </c>
      <c r="G388" s="106" t="str">
        <f t="shared" si="46"/>
        <v/>
      </c>
      <c r="H388" s="106" t="str">
        <f t="shared" si="47"/>
        <v/>
      </c>
    </row>
    <row r="389" spans="1:8" x14ac:dyDescent="0.25">
      <c r="A389" s="93" t="str">
        <f t="shared" si="48"/>
        <v/>
      </c>
      <c r="B389" s="106" t="str">
        <f t="shared" si="53"/>
        <v/>
      </c>
      <c r="C389" s="107" t="str">
        <f t="shared" si="49"/>
        <v/>
      </c>
      <c r="D389" s="106" t="str">
        <f t="shared" si="50"/>
        <v/>
      </c>
      <c r="E389" s="106" t="str">
        <f t="shared" si="51"/>
        <v/>
      </c>
      <c r="F389" s="106" t="str">
        <f t="shared" si="52"/>
        <v/>
      </c>
      <c r="G389" s="106" t="str">
        <f t="shared" si="46"/>
        <v/>
      </c>
      <c r="H389" s="106" t="str">
        <f t="shared" si="47"/>
        <v/>
      </c>
    </row>
    <row r="390" spans="1:8" x14ac:dyDescent="0.25">
      <c r="A390" s="93" t="str">
        <f t="shared" si="48"/>
        <v/>
      </c>
      <c r="B390" s="106" t="str">
        <f t="shared" si="53"/>
        <v/>
      </c>
      <c r="C390" s="107" t="str">
        <f t="shared" si="49"/>
        <v/>
      </c>
      <c r="D390" s="106" t="str">
        <f t="shared" si="50"/>
        <v/>
      </c>
      <c r="E390" s="106" t="str">
        <f t="shared" si="51"/>
        <v/>
      </c>
      <c r="F390" s="106" t="str">
        <f t="shared" si="52"/>
        <v/>
      </c>
      <c r="G390" s="106" t="str">
        <f t="shared" si="46"/>
        <v/>
      </c>
      <c r="H390" s="106" t="str">
        <f t="shared" si="47"/>
        <v/>
      </c>
    </row>
    <row r="391" spans="1:8" x14ac:dyDescent="0.25">
      <c r="A391" s="93" t="str">
        <f t="shared" si="48"/>
        <v/>
      </c>
      <c r="B391" s="106" t="str">
        <f t="shared" si="53"/>
        <v/>
      </c>
      <c r="C391" s="107" t="str">
        <f t="shared" si="49"/>
        <v/>
      </c>
      <c r="D391" s="106" t="str">
        <f t="shared" si="50"/>
        <v/>
      </c>
      <c r="E391" s="106" t="str">
        <f t="shared" si="51"/>
        <v/>
      </c>
      <c r="F391" s="106" t="str">
        <f t="shared" si="52"/>
        <v/>
      </c>
      <c r="G391" s="106" t="str">
        <f t="shared" si="46"/>
        <v/>
      </c>
      <c r="H391" s="106" t="str">
        <f t="shared" si="47"/>
        <v/>
      </c>
    </row>
    <row r="392" spans="1:8" x14ac:dyDescent="0.25">
      <c r="A392" s="93" t="str">
        <f t="shared" si="48"/>
        <v/>
      </c>
      <c r="B392" s="106" t="str">
        <f t="shared" si="53"/>
        <v/>
      </c>
      <c r="C392" s="107" t="str">
        <f t="shared" si="49"/>
        <v/>
      </c>
      <c r="D392" s="106" t="str">
        <f t="shared" si="50"/>
        <v/>
      </c>
      <c r="E392" s="106" t="str">
        <f t="shared" si="51"/>
        <v/>
      </c>
      <c r="F392" s="106" t="str">
        <f t="shared" si="52"/>
        <v/>
      </c>
      <c r="G392" s="106" t="str">
        <f t="shared" si="46"/>
        <v/>
      </c>
      <c r="H392" s="106" t="str">
        <f t="shared" si="47"/>
        <v/>
      </c>
    </row>
    <row r="393" spans="1:8" x14ac:dyDescent="0.25">
      <c r="A393" s="93" t="str">
        <f t="shared" si="48"/>
        <v/>
      </c>
      <c r="B393" s="106" t="str">
        <f t="shared" si="53"/>
        <v/>
      </c>
      <c r="C393" s="107" t="str">
        <f t="shared" si="49"/>
        <v/>
      </c>
      <c r="D393" s="106" t="str">
        <f t="shared" si="50"/>
        <v/>
      </c>
      <c r="E393" s="106" t="str">
        <f t="shared" si="51"/>
        <v/>
      </c>
      <c r="F393" s="106" t="str">
        <f t="shared" si="52"/>
        <v/>
      </c>
      <c r="G393" s="106" t="str">
        <f t="shared" si="46"/>
        <v/>
      </c>
      <c r="H393" s="106" t="str">
        <f t="shared" si="47"/>
        <v/>
      </c>
    </row>
    <row r="394" spans="1:8" x14ac:dyDescent="0.25">
      <c r="A394" s="93" t="str">
        <f t="shared" si="48"/>
        <v/>
      </c>
      <c r="B394" s="106" t="str">
        <f t="shared" si="53"/>
        <v/>
      </c>
      <c r="C394" s="107" t="str">
        <f t="shared" si="49"/>
        <v/>
      </c>
      <c r="D394" s="106" t="str">
        <f t="shared" si="50"/>
        <v/>
      </c>
      <c r="E394" s="106" t="str">
        <f t="shared" si="51"/>
        <v/>
      </c>
      <c r="F394" s="106" t="str">
        <f t="shared" si="52"/>
        <v/>
      </c>
      <c r="G394" s="106" t="str">
        <f t="shared" si="46"/>
        <v/>
      </c>
      <c r="H394" s="106" t="str">
        <f t="shared" si="47"/>
        <v/>
      </c>
    </row>
    <row r="395" spans="1:8" x14ac:dyDescent="0.25">
      <c r="A395" s="93" t="str">
        <f t="shared" si="48"/>
        <v/>
      </c>
      <c r="B395" s="106" t="str">
        <f t="shared" si="53"/>
        <v/>
      </c>
      <c r="C395" s="107" t="str">
        <f t="shared" si="49"/>
        <v/>
      </c>
      <c r="D395" s="106" t="str">
        <f t="shared" si="50"/>
        <v/>
      </c>
      <c r="E395" s="106" t="str">
        <f t="shared" si="51"/>
        <v/>
      </c>
      <c r="F395" s="106" t="str">
        <f t="shared" si="52"/>
        <v/>
      </c>
      <c r="G395" s="106" t="str">
        <f t="shared" si="46"/>
        <v/>
      </c>
      <c r="H395" s="106" t="str">
        <f t="shared" si="47"/>
        <v/>
      </c>
    </row>
    <row r="396" spans="1:8" x14ac:dyDescent="0.25">
      <c r="A396" s="93" t="str">
        <f t="shared" si="48"/>
        <v/>
      </c>
      <c r="B396" s="106" t="str">
        <f t="shared" si="53"/>
        <v/>
      </c>
      <c r="C396" s="107" t="str">
        <f t="shared" si="49"/>
        <v/>
      </c>
      <c r="D396" s="106" t="str">
        <f t="shared" si="50"/>
        <v/>
      </c>
      <c r="E396" s="106" t="str">
        <f t="shared" si="51"/>
        <v/>
      </c>
      <c r="F396" s="106" t="str">
        <f t="shared" si="52"/>
        <v/>
      </c>
      <c r="G396" s="106" t="str">
        <f t="shared" si="46"/>
        <v/>
      </c>
      <c r="H396" s="106" t="str">
        <f t="shared" si="47"/>
        <v/>
      </c>
    </row>
    <row r="397" spans="1:8" x14ac:dyDescent="0.25">
      <c r="A397" s="93" t="str">
        <f t="shared" si="48"/>
        <v/>
      </c>
      <c r="B397" s="106" t="str">
        <f t="shared" si="53"/>
        <v/>
      </c>
      <c r="C397" s="107" t="str">
        <f t="shared" si="49"/>
        <v/>
      </c>
      <c r="D397" s="106" t="str">
        <f t="shared" si="50"/>
        <v/>
      </c>
      <c r="E397" s="106" t="str">
        <f t="shared" si="51"/>
        <v/>
      </c>
      <c r="F397" s="106" t="str">
        <f t="shared" si="52"/>
        <v/>
      </c>
      <c r="G397" s="106" t="str">
        <f t="shared" si="46"/>
        <v/>
      </c>
      <c r="H397" s="106" t="str">
        <f t="shared" si="47"/>
        <v/>
      </c>
    </row>
    <row r="398" spans="1:8" x14ac:dyDescent="0.25">
      <c r="A398" s="93" t="str">
        <f t="shared" si="48"/>
        <v/>
      </c>
      <c r="B398" s="106" t="str">
        <f t="shared" si="53"/>
        <v/>
      </c>
      <c r="C398" s="107" t="str">
        <f t="shared" si="49"/>
        <v/>
      </c>
      <c r="D398" s="106" t="str">
        <f t="shared" si="50"/>
        <v/>
      </c>
      <c r="E398" s="106" t="str">
        <f t="shared" si="51"/>
        <v/>
      </c>
      <c r="F398" s="106" t="str">
        <f t="shared" si="52"/>
        <v/>
      </c>
      <c r="G398" s="106" t="str">
        <f t="shared" si="46"/>
        <v/>
      </c>
      <c r="H398" s="106" t="str">
        <f t="shared" si="47"/>
        <v/>
      </c>
    </row>
    <row r="399" spans="1:8" x14ac:dyDescent="0.25">
      <c r="A399" s="93" t="str">
        <f t="shared" si="48"/>
        <v/>
      </c>
      <c r="B399" s="106" t="str">
        <f t="shared" si="53"/>
        <v/>
      </c>
      <c r="C399" s="107" t="str">
        <f t="shared" si="49"/>
        <v/>
      </c>
      <c r="D399" s="106" t="str">
        <f t="shared" si="50"/>
        <v/>
      </c>
      <c r="E399" s="106" t="str">
        <f t="shared" si="51"/>
        <v/>
      </c>
      <c r="F399" s="106" t="str">
        <f t="shared" si="52"/>
        <v/>
      </c>
      <c r="G399" s="106" t="str">
        <f t="shared" si="46"/>
        <v/>
      </c>
      <c r="H399" s="106" t="str">
        <f t="shared" si="47"/>
        <v/>
      </c>
    </row>
    <row r="400" spans="1:8" x14ac:dyDescent="0.25">
      <c r="A400" s="93" t="str">
        <f t="shared" si="48"/>
        <v/>
      </c>
      <c r="B400" s="106" t="str">
        <f t="shared" si="53"/>
        <v/>
      </c>
      <c r="C400" s="107" t="str">
        <f t="shared" si="49"/>
        <v/>
      </c>
      <c r="D400" s="106" t="str">
        <f t="shared" si="50"/>
        <v/>
      </c>
      <c r="E400" s="106" t="str">
        <f t="shared" si="51"/>
        <v/>
      </c>
      <c r="F400" s="106" t="str">
        <f t="shared" si="52"/>
        <v/>
      </c>
      <c r="G400" s="106" t="str">
        <f t="shared" si="46"/>
        <v/>
      </c>
      <c r="H400" s="106" t="str">
        <f t="shared" si="47"/>
        <v/>
      </c>
    </row>
    <row r="401" spans="1:8" x14ac:dyDescent="0.25">
      <c r="A401" s="93" t="str">
        <f t="shared" si="48"/>
        <v/>
      </c>
      <c r="B401" s="106" t="str">
        <f t="shared" si="53"/>
        <v/>
      </c>
      <c r="C401" s="107" t="str">
        <f t="shared" si="49"/>
        <v/>
      </c>
      <c r="D401" s="106" t="str">
        <f t="shared" si="50"/>
        <v/>
      </c>
      <c r="E401" s="106" t="str">
        <f t="shared" si="51"/>
        <v/>
      </c>
      <c r="F401" s="106" t="str">
        <f t="shared" si="52"/>
        <v/>
      </c>
      <c r="G401" s="106" t="str">
        <f t="shared" si="46"/>
        <v/>
      </c>
      <c r="H401" s="106" t="str">
        <f t="shared" si="47"/>
        <v/>
      </c>
    </row>
    <row r="402" spans="1:8" x14ac:dyDescent="0.25">
      <c r="A402" s="93" t="str">
        <f t="shared" si="48"/>
        <v/>
      </c>
      <c r="B402" s="106" t="str">
        <f t="shared" si="53"/>
        <v/>
      </c>
      <c r="C402" s="107" t="str">
        <f t="shared" si="49"/>
        <v/>
      </c>
      <c r="D402" s="106" t="str">
        <f t="shared" si="50"/>
        <v/>
      </c>
      <c r="E402" s="106" t="str">
        <f t="shared" si="51"/>
        <v/>
      </c>
      <c r="F402" s="106" t="str">
        <f t="shared" si="52"/>
        <v/>
      </c>
      <c r="G402" s="106" t="str">
        <f t="shared" si="46"/>
        <v/>
      </c>
      <c r="H402" s="106" t="str">
        <f t="shared" si="47"/>
        <v/>
      </c>
    </row>
    <row r="403" spans="1:8" x14ac:dyDescent="0.25">
      <c r="A403" s="93" t="str">
        <f t="shared" si="48"/>
        <v/>
      </c>
      <c r="B403" s="106" t="str">
        <f t="shared" si="53"/>
        <v/>
      </c>
      <c r="C403" s="107" t="str">
        <f t="shared" si="49"/>
        <v/>
      </c>
      <c r="D403" s="106" t="str">
        <f t="shared" si="50"/>
        <v/>
      </c>
      <c r="E403" s="106" t="str">
        <f t="shared" si="51"/>
        <v/>
      </c>
      <c r="F403" s="106" t="str">
        <f t="shared" si="52"/>
        <v/>
      </c>
      <c r="G403" s="106" t="str">
        <f t="shared" ref="G403:G466" si="54">IF(A403="","",$B$11*F403)</f>
        <v/>
      </c>
      <c r="H403" s="106" t="str">
        <f t="shared" ref="H403:H466" si="55">IF(A403="","",F403+G403)</f>
        <v/>
      </c>
    </row>
    <row r="404" spans="1:8" x14ac:dyDescent="0.25">
      <c r="A404" s="93" t="str">
        <f t="shared" si="48"/>
        <v/>
      </c>
      <c r="B404" s="106" t="str">
        <f t="shared" si="53"/>
        <v/>
      </c>
      <c r="C404" s="107" t="str">
        <f t="shared" si="49"/>
        <v/>
      </c>
      <c r="D404" s="106" t="str">
        <f t="shared" si="50"/>
        <v/>
      </c>
      <c r="E404" s="106" t="str">
        <f t="shared" si="51"/>
        <v/>
      </c>
      <c r="F404" s="106" t="str">
        <f t="shared" si="52"/>
        <v/>
      </c>
      <c r="G404" s="106" t="str">
        <f t="shared" si="54"/>
        <v/>
      </c>
      <c r="H404" s="106" t="str">
        <f t="shared" si="55"/>
        <v/>
      </c>
    </row>
    <row r="405" spans="1:8" x14ac:dyDescent="0.25">
      <c r="A405" s="93" t="str">
        <f t="shared" si="48"/>
        <v/>
      </c>
      <c r="B405" s="106" t="str">
        <f t="shared" si="53"/>
        <v/>
      </c>
      <c r="C405" s="107" t="str">
        <f t="shared" si="49"/>
        <v/>
      </c>
      <c r="D405" s="106" t="str">
        <f t="shared" si="50"/>
        <v/>
      </c>
      <c r="E405" s="106" t="str">
        <f t="shared" si="51"/>
        <v/>
      </c>
      <c r="F405" s="106" t="str">
        <f t="shared" si="52"/>
        <v/>
      </c>
      <c r="G405" s="106" t="str">
        <f t="shared" si="54"/>
        <v/>
      </c>
      <c r="H405" s="106" t="str">
        <f t="shared" si="55"/>
        <v/>
      </c>
    </row>
    <row r="406" spans="1:8" x14ac:dyDescent="0.25">
      <c r="A406" s="93" t="str">
        <f t="shared" si="48"/>
        <v/>
      </c>
      <c r="B406" s="106" t="str">
        <f t="shared" si="53"/>
        <v/>
      </c>
      <c r="C406" s="107" t="str">
        <f t="shared" si="49"/>
        <v/>
      </c>
      <c r="D406" s="106" t="str">
        <f t="shared" si="50"/>
        <v/>
      </c>
      <c r="E406" s="106" t="str">
        <f t="shared" si="51"/>
        <v/>
      </c>
      <c r="F406" s="106" t="str">
        <f t="shared" si="52"/>
        <v/>
      </c>
      <c r="G406" s="106" t="str">
        <f t="shared" si="54"/>
        <v/>
      </c>
      <c r="H406" s="106" t="str">
        <f t="shared" si="55"/>
        <v/>
      </c>
    </row>
    <row r="407" spans="1:8" x14ac:dyDescent="0.25">
      <c r="A407" s="93" t="str">
        <f t="shared" si="48"/>
        <v/>
      </c>
      <c r="B407" s="106" t="str">
        <f t="shared" si="53"/>
        <v/>
      </c>
      <c r="C407" s="107" t="str">
        <f t="shared" si="49"/>
        <v/>
      </c>
      <c r="D407" s="106" t="str">
        <f t="shared" si="50"/>
        <v/>
      </c>
      <c r="E407" s="106" t="str">
        <f t="shared" si="51"/>
        <v/>
      </c>
      <c r="F407" s="106" t="str">
        <f t="shared" si="52"/>
        <v/>
      </c>
      <c r="G407" s="106" t="str">
        <f t="shared" si="54"/>
        <v/>
      </c>
      <c r="H407" s="106" t="str">
        <f t="shared" si="55"/>
        <v/>
      </c>
    </row>
    <row r="408" spans="1:8" x14ac:dyDescent="0.25">
      <c r="A408" s="93" t="str">
        <f t="shared" si="48"/>
        <v/>
      </c>
      <c r="B408" s="106" t="str">
        <f t="shared" si="53"/>
        <v/>
      </c>
      <c r="C408" s="107" t="str">
        <f t="shared" si="49"/>
        <v/>
      </c>
      <c r="D408" s="106" t="str">
        <f t="shared" si="50"/>
        <v/>
      </c>
      <c r="E408" s="106" t="str">
        <f t="shared" si="51"/>
        <v/>
      </c>
      <c r="F408" s="106" t="str">
        <f t="shared" si="52"/>
        <v/>
      </c>
      <c r="G408" s="106" t="str">
        <f t="shared" si="54"/>
        <v/>
      </c>
      <c r="H408" s="106" t="str">
        <f t="shared" si="55"/>
        <v/>
      </c>
    </row>
    <row r="409" spans="1:8" x14ac:dyDescent="0.25">
      <c r="A409" s="93" t="str">
        <f t="shared" si="48"/>
        <v/>
      </c>
      <c r="B409" s="106" t="str">
        <f t="shared" si="53"/>
        <v/>
      </c>
      <c r="C409" s="107" t="str">
        <f t="shared" si="49"/>
        <v/>
      </c>
      <c r="D409" s="106" t="str">
        <f t="shared" si="50"/>
        <v/>
      </c>
      <c r="E409" s="106" t="str">
        <f t="shared" si="51"/>
        <v/>
      </c>
      <c r="F409" s="106" t="str">
        <f t="shared" si="52"/>
        <v/>
      </c>
      <c r="G409" s="106" t="str">
        <f t="shared" si="54"/>
        <v/>
      </c>
      <c r="H409" s="106" t="str">
        <f t="shared" si="55"/>
        <v/>
      </c>
    </row>
    <row r="410" spans="1:8" x14ac:dyDescent="0.25">
      <c r="A410" s="93" t="str">
        <f t="shared" si="48"/>
        <v/>
      </c>
      <c r="B410" s="106" t="str">
        <f t="shared" si="53"/>
        <v/>
      </c>
      <c r="C410" s="107" t="str">
        <f t="shared" si="49"/>
        <v/>
      </c>
      <c r="D410" s="106" t="str">
        <f t="shared" si="50"/>
        <v/>
      </c>
      <c r="E410" s="106" t="str">
        <f t="shared" si="51"/>
        <v/>
      </c>
      <c r="F410" s="106" t="str">
        <f t="shared" si="52"/>
        <v/>
      </c>
      <c r="G410" s="106" t="str">
        <f t="shared" si="54"/>
        <v/>
      </c>
      <c r="H410" s="106" t="str">
        <f t="shared" si="55"/>
        <v/>
      </c>
    </row>
    <row r="411" spans="1:8" x14ac:dyDescent="0.25">
      <c r="A411" s="93" t="str">
        <f t="shared" si="48"/>
        <v/>
      </c>
      <c r="B411" s="106" t="str">
        <f t="shared" si="53"/>
        <v/>
      </c>
      <c r="C411" s="107" t="str">
        <f t="shared" si="49"/>
        <v/>
      </c>
      <c r="D411" s="106" t="str">
        <f t="shared" si="50"/>
        <v/>
      </c>
      <c r="E411" s="106" t="str">
        <f t="shared" si="51"/>
        <v/>
      </c>
      <c r="F411" s="106" t="str">
        <f t="shared" si="52"/>
        <v/>
      </c>
      <c r="G411" s="106" t="str">
        <f t="shared" si="54"/>
        <v/>
      </c>
      <c r="H411" s="106" t="str">
        <f t="shared" si="55"/>
        <v/>
      </c>
    </row>
    <row r="412" spans="1:8" x14ac:dyDescent="0.25">
      <c r="A412" s="93" t="str">
        <f t="shared" si="48"/>
        <v/>
      </c>
      <c r="B412" s="106" t="str">
        <f t="shared" si="53"/>
        <v/>
      </c>
      <c r="C412" s="107" t="str">
        <f t="shared" si="49"/>
        <v/>
      </c>
      <c r="D412" s="106" t="str">
        <f t="shared" si="50"/>
        <v/>
      </c>
      <c r="E412" s="106" t="str">
        <f t="shared" si="51"/>
        <v/>
      </c>
      <c r="F412" s="106" t="str">
        <f t="shared" si="52"/>
        <v/>
      </c>
      <c r="G412" s="106" t="str">
        <f t="shared" si="54"/>
        <v/>
      </c>
      <c r="H412" s="106" t="str">
        <f t="shared" si="55"/>
        <v/>
      </c>
    </row>
    <row r="413" spans="1:8" x14ac:dyDescent="0.25">
      <c r="A413" s="93" t="str">
        <f t="shared" si="48"/>
        <v/>
      </c>
      <c r="B413" s="106" t="str">
        <f t="shared" si="53"/>
        <v/>
      </c>
      <c r="C413" s="107" t="str">
        <f t="shared" si="49"/>
        <v/>
      </c>
      <c r="D413" s="106" t="str">
        <f t="shared" si="50"/>
        <v/>
      </c>
      <c r="E413" s="106" t="str">
        <f t="shared" si="51"/>
        <v/>
      </c>
      <c r="F413" s="106" t="str">
        <f t="shared" si="52"/>
        <v/>
      </c>
      <c r="G413" s="106" t="str">
        <f t="shared" si="54"/>
        <v/>
      </c>
      <c r="H413" s="106" t="str">
        <f t="shared" si="55"/>
        <v/>
      </c>
    </row>
    <row r="414" spans="1:8" x14ac:dyDescent="0.25">
      <c r="A414" s="93" t="str">
        <f t="shared" si="48"/>
        <v/>
      </c>
      <c r="B414" s="106" t="str">
        <f t="shared" si="53"/>
        <v/>
      </c>
      <c r="C414" s="107" t="str">
        <f t="shared" si="49"/>
        <v/>
      </c>
      <c r="D414" s="106" t="str">
        <f t="shared" si="50"/>
        <v/>
      </c>
      <c r="E414" s="106" t="str">
        <f t="shared" si="51"/>
        <v/>
      </c>
      <c r="F414" s="106" t="str">
        <f t="shared" si="52"/>
        <v/>
      </c>
      <c r="G414" s="106" t="str">
        <f t="shared" si="54"/>
        <v/>
      </c>
      <c r="H414" s="106" t="str">
        <f t="shared" si="55"/>
        <v/>
      </c>
    </row>
    <row r="415" spans="1:8" x14ac:dyDescent="0.25">
      <c r="A415" s="93" t="str">
        <f t="shared" si="48"/>
        <v/>
      </c>
      <c r="B415" s="106" t="str">
        <f t="shared" si="53"/>
        <v/>
      </c>
      <c r="C415" s="107" t="str">
        <f t="shared" si="49"/>
        <v/>
      </c>
      <c r="D415" s="106" t="str">
        <f t="shared" si="50"/>
        <v/>
      </c>
      <c r="E415" s="106" t="str">
        <f t="shared" si="51"/>
        <v/>
      </c>
      <c r="F415" s="106" t="str">
        <f t="shared" si="52"/>
        <v/>
      </c>
      <c r="G415" s="106" t="str">
        <f t="shared" si="54"/>
        <v/>
      </c>
      <c r="H415" s="106" t="str">
        <f t="shared" si="55"/>
        <v/>
      </c>
    </row>
    <row r="416" spans="1:8" x14ac:dyDescent="0.25">
      <c r="A416" s="93" t="str">
        <f t="shared" si="48"/>
        <v/>
      </c>
      <c r="B416" s="106" t="str">
        <f t="shared" si="53"/>
        <v/>
      </c>
      <c r="C416" s="107" t="str">
        <f t="shared" si="49"/>
        <v/>
      </c>
      <c r="D416" s="106" t="str">
        <f t="shared" si="50"/>
        <v/>
      </c>
      <c r="E416" s="106" t="str">
        <f t="shared" si="51"/>
        <v/>
      </c>
      <c r="F416" s="106" t="str">
        <f t="shared" si="52"/>
        <v/>
      </c>
      <c r="G416" s="106" t="str">
        <f t="shared" si="54"/>
        <v/>
      </c>
      <c r="H416" s="106" t="str">
        <f t="shared" si="55"/>
        <v/>
      </c>
    </row>
    <row r="417" spans="1:8" x14ac:dyDescent="0.25">
      <c r="A417" s="93" t="str">
        <f t="shared" si="48"/>
        <v/>
      </c>
      <c r="B417" s="106" t="str">
        <f t="shared" si="53"/>
        <v/>
      </c>
      <c r="C417" s="107" t="str">
        <f t="shared" si="49"/>
        <v/>
      </c>
      <c r="D417" s="106" t="str">
        <f t="shared" si="50"/>
        <v/>
      </c>
      <c r="E417" s="106" t="str">
        <f t="shared" si="51"/>
        <v/>
      </c>
      <c r="F417" s="106" t="str">
        <f t="shared" si="52"/>
        <v/>
      </c>
      <c r="G417" s="106" t="str">
        <f t="shared" si="54"/>
        <v/>
      </c>
      <c r="H417" s="106" t="str">
        <f t="shared" si="55"/>
        <v/>
      </c>
    </row>
    <row r="418" spans="1:8" x14ac:dyDescent="0.25">
      <c r="A418" s="93" t="str">
        <f t="shared" si="48"/>
        <v/>
      </c>
      <c r="B418" s="106" t="str">
        <f t="shared" si="53"/>
        <v/>
      </c>
      <c r="C418" s="107" t="str">
        <f t="shared" si="49"/>
        <v/>
      </c>
      <c r="D418" s="106" t="str">
        <f t="shared" si="50"/>
        <v/>
      </c>
      <c r="E418" s="106" t="str">
        <f t="shared" si="51"/>
        <v/>
      </c>
      <c r="F418" s="106" t="str">
        <f t="shared" si="52"/>
        <v/>
      </c>
      <c r="G418" s="106" t="str">
        <f t="shared" si="54"/>
        <v/>
      </c>
      <c r="H418" s="106" t="str">
        <f t="shared" si="55"/>
        <v/>
      </c>
    </row>
    <row r="419" spans="1:8" x14ac:dyDescent="0.25">
      <c r="A419" s="93" t="str">
        <f t="shared" si="48"/>
        <v/>
      </c>
      <c r="B419" s="106" t="str">
        <f t="shared" si="53"/>
        <v/>
      </c>
      <c r="C419" s="107" t="str">
        <f t="shared" si="49"/>
        <v/>
      </c>
      <c r="D419" s="106" t="str">
        <f t="shared" si="50"/>
        <v/>
      </c>
      <c r="E419" s="106" t="str">
        <f t="shared" si="51"/>
        <v/>
      </c>
      <c r="F419" s="106" t="str">
        <f t="shared" si="52"/>
        <v/>
      </c>
      <c r="G419" s="106" t="str">
        <f t="shared" si="54"/>
        <v/>
      </c>
      <c r="H419" s="106" t="str">
        <f t="shared" si="55"/>
        <v/>
      </c>
    </row>
    <row r="420" spans="1:8" x14ac:dyDescent="0.25">
      <c r="A420" s="93" t="str">
        <f t="shared" si="48"/>
        <v/>
      </c>
      <c r="B420" s="106" t="str">
        <f t="shared" si="53"/>
        <v/>
      </c>
      <c r="C420" s="107" t="str">
        <f t="shared" si="49"/>
        <v/>
      </c>
      <c r="D420" s="106" t="str">
        <f t="shared" si="50"/>
        <v/>
      </c>
      <c r="E420" s="106" t="str">
        <f t="shared" si="51"/>
        <v/>
      </c>
      <c r="F420" s="106" t="str">
        <f t="shared" si="52"/>
        <v/>
      </c>
      <c r="G420" s="106" t="str">
        <f t="shared" si="54"/>
        <v/>
      </c>
      <c r="H420" s="106" t="str">
        <f t="shared" si="55"/>
        <v/>
      </c>
    </row>
    <row r="421" spans="1:8" x14ac:dyDescent="0.25">
      <c r="A421" s="93" t="str">
        <f t="shared" si="48"/>
        <v/>
      </c>
      <c r="B421" s="106" t="str">
        <f t="shared" si="53"/>
        <v/>
      </c>
      <c r="C421" s="107" t="str">
        <f t="shared" si="49"/>
        <v/>
      </c>
      <c r="D421" s="106" t="str">
        <f t="shared" si="50"/>
        <v/>
      </c>
      <c r="E421" s="106" t="str">
        <f t="shared" si="51"/>
        <v/>
      </c>
      <c r="F421" s="106" t="str">
        <f t="shared" si="52"/>
        <v/>
      </c>
      <c r="G421" s="106" t="str">
        <f t="shared" si="54"/>
        <v/>
      </c>
      <c r="H421" s="106" t="str">
        <f t="shared" si="55"/>
        <v/>
      </c>
    </row>
    <row r="422" spans="1:8" x14ac:dyDescent="0.25">
      <c r="A422" s="93" t="str">
        <f t="shared" si="48"/>
        <v/>
      </c>
      <c r="B422" s="106" t="str">
        <f t="shared" si="53"/>
        <v/>
      </c>
      <c r="C422" s="107" t="str">
        <f t="shared" si="49"/>
        <v/>
      </c>
      <c r="D422" s="106" t="str">
        <f t="shared" si="50"/>
        <v/>
      </c>
      <c r="E422" s="106" t="str">
        <f t="shared" si="51"/>
        <v/>
      </c>
      <c r="F422" s="106" t="str">
        <f t="shared" si="52"/>
        <v/>
      </c>
      <c r="G422" s="106" t="str">
        <f t="shared" si="54"/>
        <v/>
      </c>
      <c r="H422" s="106" t="str">
        <f t="shared" si="55"/>
        <v/>
      </c>
    </row>
    <row r="423" spans="1:8" x14ac:dyDescent="0.25">
      <c r="A423" s="93" t="str">
        <f t="shared" si="48"/>
        <v/>
      </c>
      <c r="B423" s="106" t="str">
        <f t="shared" si="53"/>
        <v/>
      </c>
      <c r="C423" s="107" t="str">
        <f t="shared" si="49"/>
        <v/>
      </c>
      <c r="D423" s="106" t="str">
        <f t="shared" si="50"/>
        <v/>
      </c>
      <c r="E423" s="106" t="str">
        <f t="shared" si="51"/>
        <v/>
      </c>
      <c r="F423" s="106" t="str">
        <f t="shared" si="52"/>
        <v/>
      </c>
      <c r="G423" s="106" t="str">
        <f t="shared" si="54"/>
        <v/>
      </c>
      <c r="H423" s="106" t="str">
        <f t="shared" si="55"/>
        <v/>
      </c>
    </row>
    <row r="424" spans="1:8" x14ac:dyDescent="0.25">
      <c r="A424" s="93" t="str">
        <f t="shared" si="48"/>
        <v/>
      </c>
      <c r="B424" s="106" t="str">
        <f t="shared" si="53"/>
        <v/>
      </c>
      <c r="C424" s="107" t="str">
        <f t="shared" si="49"/>
        <v/>
      </c>
      <c r="D424" s="106" t="str">
        <f t="shared" si="50"/>
        <v/>
      </c>
      <c r="E424" s="106" t="str">
        <f t="shared" si="51"/>
        <v/>
      </c>
      <c r="F424" s="106" t="str">
        <f t="shared" si="52"/>
        <v/>
      </c>
      <c r="G424" s="106" t="str">
        <f t="shared" si="54"/>
        <v/>
      </c>
      <c r="H424" s="106" t="str">
        <f t="shared" si="55"/>
        <v/>
      </c>
    </row>
    <row r="425" spans="1:8" x14ac:dyDescent="0.25">
      <c r="A425" s="93" t="str">
        <f t="shared" si="48"/>
        <v/>
      </c>
      <c r="B425" s="106" t="str">
        <f t="shared" si="53"/>
        <v/>
      </c>
      <c r="C425" s="107" t="str">
        <f t="shared" si="49"/>
        <v/>
      </c>
      <c r="D425" s="106" t="str">
        <f t="shared" si="50"/>
        <v/>
      </c>
      <c r="E425" s="106" t="str">
        <f t="shared" si="51"/>
        <v/>
      </c>
      <c r="F425" s="106" t="str">
        <f t="shared" si="52"/>
        <v/>
      </c>
      <c r="G425" s="106" t="str">
        <f t="shared" si="54"/>
        <v/>
      </c>
      <c r="H425" s="106" t="str">
        <f t="shared" si="55"/>
        <v/>
      </c>
    </row>
    <row r="426" spans="1:8" x14ac:dyDescent="0.25">
      <c r="A426" s="93" t="str">
        <f t="shared" si="48"/>
        <v/>
      </c>
      <c r="B426" s="106" t="str">
        <f t="shared" si="53"/>
        <v/>
      </c>
      <c r="C426" s="107" t="str">
        <f t="shared" si="49"/>
        <v/>
      </c>
      <c r="D426" s="106" t="str">
        <f t="shared" si="50"/>
        <v/>
      </c>
      <c r="E426" s="106" t="str">
        <f t="shared" si="51"/>
        <v/>
      </c>
      <c r="F426" s="106" t="str">
        <f t="shared" si="52"/>
        <v/>
      </c>
      <c r="G426" s="106" t="str">
        <f t="shared" si="54"/>
        <v/>
      </c>
      <c r="H426" s="106" t="str">
        <f t="shared" si="55"/>
        <v/>
      </c>
    </row>
    <row r="427" spans="1:8" x14ac:dyDescent="0.25">
      <c r="A427" s="93" t="str">
        <f t="shared" si="48"/>
        <v/>
      </c>
      <c r="B427" s="106" t="str">
        <f t="shared" si="53"/>
        <v/>
      </c>
      <c r="C427" s="107" t="str">
        <f t="shared" si="49"/>
        <v/>
      </c>
      <c r="D427" s="106" t="str">
        <f t="shared" si="50"/>
        <v/>
      </c>
      <c r="E427" s="106" t="str">
        <f t="shared" si="51"/>
        <v/>
      </c>
      <c r="F427" s="106" t="str">
        <f t="shared" si="52"/>
        <v/>
      </c>
      <c r="G427" s="106" t="str">
        <f t="shared" si="54"/>
        <v/>
      </c>
      <c r="H427" s="106" t="str">
        <f t="shared" si="55"/>
        <v/>
      </c>
    </row>
    <row r="428" spans="1:8" x14ac:dyDescent="0.25">
      <c r="A428" s="93" t="str">
        <f t="shared" si="48"/>
        <v/>
      </c>
      <c r="B428" s="106" t="str">
        <f t="shared" si="53"/>
        <v/>
      </c>
      <c r="C428" s="107" t="str">
        <f t="shared" si="49"/>
        <v/>
      </c>
      <c r="D428" s="106" t="str">
        <f t="shared" si="50"/>
        <v/>
      </c>
      <c r="E428" s="106" t="str">
        <f t="shared" si="51"/>
        <v/>
      </c>
      <c r="F428" s="106" t="str">
        <f t="shared" si="52"/>
        <v/>
      </c>
      <c r="G428" s="106" t="str">
        <f t="shared" si="54"/>
        <v/>
      </c>
      <c r="H428" s="106" t="str">
        <f t="shared" si="55"/>
        <v/>
      </c>
    </row>
    <row r="429" spans="1:8" x14ac:dyDescent="0.25">
      <c r="A429" s="93" t="str">
        <f t="shared" si="48"/>
        <v/>
      </c>
      <c r="B429" s="106" t="str">
        <f t="shared" si="53"/>
        <v/>
      </c>
      <c r="C429" s="107" t="str">
        <f t="shared" si="49"/>
        <v/>
      </c>
      <c r="D429" s="106" t="str">
        <f t="shared" si="50"/>
        <v/>
      </c>
      <c r="E429" s="106" t="str">
        <f t="shared" si="51"/>
        <v/>
      </c>
      <c r="F429" s="106" t="str">
        <f t="shared" si="52"/>
        <v/>
      </c>
      <c r="G429" s="106" t="str">
        <f t="shared" si="54"/>
        <v/>
      </c>
      <c r="H429" s="106" t="str">
        <f t="shared" si="55"/>
        <v/>
      </c>
    </row>
    <row r="430" spans="1:8" x14ac:dyDescent="0.25">
      <c r="A430" s="93" t="str">
        <f t="shared" si="48"/>
        <v/>
      </c>
      <c r="B430" s="106" t="str">
        <f t="shared" si="53"/>
        <v/>
      </c>
      <c r="C430" s="107" t="str">
        <f t="shared" si="49"/>
        <v/>
      </c>
      <c r="D430" s="106" t="str">
        <f t="shared" si="50"/>
        <v/>
      </c>
      <c r="E430" s="106" t="str">
        <f t="shared" si="51"/>
        <v/>
      </c>
      <c r="F430" s="106" t="str">
        <f t="shared" si="52"/>
        <v/>
      </c>
      <c r="G430" s="106" t="str">
        <f t="shared" si="54"/>
        <v/>
      </c>
      <c r="H430" s="106" t="str">
        <f t="shared" si="55"/>
        <v/>
      </c>
    </row>
    <row r="431" spans="1:8" x14ac:dyDescent="0.25">
      <c r="A431" s="93" t="str">
        <f t="shared" si="48"/>
        <v/>
      </c>
      <c r="B431" s="106" t="str">
        <f t="shared" si="53"/>
        <v/>
      </c>
      <c r="C431" s="107" t="str">
        <f t="shared" si="49"/>
        <v/>
      </c>
      <c r="D431" s="106" t="str">
        <f t="shared" si="50"/>
        <v/>
      </c>
      <c r="E431" s="106" t="str">
        <f t="shared" si="51"/>
        <v/>
      </c>
      <c r="F431" s="106" t="str">
        <f t="shared" si="52"/>
        <v/>
      </c>
      <c r="G431" s="106" t="str">
        <f t="shared" si="54"/>
        <v/>
      </c>
      <c r="H431" s="106" t="str">
        <f t="shared" si="55"/>
        <v/>
      </c>
    </row>
    <row r="432" spans="1:8" x14ac:dyDescent="0.25">
      <c r="A432" s="93" t="str">
        <f t="shared" si="48"/>
        <v/>
      </c>
      <c r="B432" s="106" t="str">
        <f t="shared" si="53"/>
        <v/>
      </c>
      <c r="C432" s="107" t="str">
        <f t="shared" si="49"/>
        <v/>
      </c>
      <c r="D432" s="106" t="str">
        <f t="shared" si="50"/>
        <v/>
      </c>
      <c r="E432" s="106" t="str">
        <f t="shared" si="51"/>
        <v/>
      </c>
      <c r="F432" s="106" t="str">
        <f t="shared" si="52"/>
        <v/>
      </c>
      <c r="G432" s="106" t="str">
        <f t="shared" si="54"/>
        <v/>
      </c>
      <c r="H432" s="106" t="str">
        <f t="shared" si="55"/>
        <v/>
      </c>
    </row>
    <row r="433" spans="1:8" x14ac:dyDescent="0.25">
      <c r="A433" s="93" t="str">
        <f t="shared" si="48"/>
        <v/>
      </c>
      <c r="B433" s="106" t="str">
        <f t="shared" si="53"/>
        <v/>
      </c>
      <c r="C433" s="107" t="str">
        <f t="shared" si="49"/>
        <v/>
      </c>
      <c r="D433" s="106" t="str">
        <f t="shared" si="50"/>
        <v/>
      </c>
      <c r="E433" s="106" t="str">
        <f t="shared" si="51"/>
        <v/>
      </c>
      <c r="F433" s="106" t="str">
        <f t="shared" si="52"/>
        <v/>
      </c>
      <c r="G433" s="106" t="str">
        <f t="shared" si="54"/>
        <v/>
      </c>
      <c r="H433" s="106" t="str">
        <f t="shared" si="55"/>
        <v/>
      </c>
    </row>
    <row r="434" spans="1:8" x14ac:dyDescent="0.25">
      <c r="A434" s="93" t="str">
        <f t="shared" si="48"/>
        <v/>
      </c>
      <c r="B434" s="106" t="str">
        <f t="shared" si="53"/>
        <v/>
      </c>
      <c r="C434" s="107" t="str">
        <f t="shared" si="49"/>
        <v/>
      </c>
      <c r="D434" s="106" t="str">
        <f t="shared" si="50"/>
        <v/>
      </c>
      <c r="E434" s="106" t="str">
        <f t="shared" si="51"/>
        <v/>
      </c>
      <c r="F434" s="106" t="str">
        <f t="shared" si="52"/>
        <v/>
      </c>
      <c r="G434" s="106" t="str">
        <f t="shared" si="54"/>
        <v/>
      </c>
      <c r="H434" s="106" t="str">
        <f t="shared" si="55"/>
        <v/>
      </c>
    </row>
    <row r="435" spans="1:8" x14ac:dyDescent="0.25">
      <c r="A435" s="93" t="str">
        <f t="shared" si="48"/>
        <v/>
      </c>
      <c r="B435" s="106" t="str">
        <f t="shared" si="53"/>
        <v/>
      </c>
      <c r="C435" s="107" t="str">
        <f t="shared" si="49"/>
        <v/>
      </c>
      <c r="D435" s="106" t="str">
        <f t="shared" si="50"/>
        <v/>
      </c>
      <c r="E435" s="106" t="str">
        <f t="shared" si="51"/>
        <v/>
      </c>
      <c r="F435" s="106" t="str">
        <f t="shared" si="52"/>
        <v/>
      </c>
      <c r="G435" s="106" t="str">
        <f t="shared" si="54"/>
        <v/>
      </c>
      <c r="H435" s="106" t="str">
        <f t="shared" si="55"/>
        <v/>
      </c>
    </row>
    <row r="436" spans="1:8" x14ac:dyDescent="0.25">
      <c r="A436" s="93" t="str">
        <f t="shared" si="48"/>
        <v/>
      </c>
      <c r="B436" s="106" t="str">
        <f t="shared" si="53"/>
        <v/>
      </c>
      <c r="C436" s="107" t="str">
        <f t="shared" si="49"/>
        <v/>
      </c>
      <c r="D436" s="106" t="str">
        <f t="shared" si="50"/>
        <v/>
      </c>
      <c r="E436" s="106" t="str">
        <f t="shared" si="51"/>
        <v/>
      </c>
      <c r="F436" s="106" t="str">
        <f t="shared" si="52"/>
        <v/>
      </c>
      <c r="G436" s="106" t="str">
        <f t="shared" si="54"/>
        <v/>
      </c>
      <c r="H436" s="106" t="str">
        <f t="shared" si="55"/>
        <v/>
      </c>
    </row>
    <row r="437" spans="1:8" x14ac:dyDescent="0.25">
      <c r="A437" s="93" t="str">
        <f t="shared" ref="A437:A500" si="56">IF(A436&lt;$B$5*$B$6,A436+1,"")</f>
        <v/>
      </c>
      <c r="B437" s="106" t="str">
        <f t="shared" si="53"/>
        <v/>
      </c>
      <c r="C437" s="107" t="str">
        <f t="shared" ref="C437:C500" si="57">IF(A437="","",$B$4/$B$6*F436)</f>
        <v/>
      </c>
      <c r="D437" s="106" t="str">
        <f t="shared" ref="D437:D500" si="58">IF(A437="","",B437-C437)</f>
        <v/>
      </c>
      <c r="E437" s="106" t="str">
        <f t="shared" ref="E437:E500" si="59">IF(A437="","",D437+E436)</f>
        <v/>
      </c>
      <c r="F437" s="106" t="str">
        <f t="shared" ref="F437:F500" si="60">IF(A437="","",$F$17-E437)</f>
        <v/>
      </c>
      <c r="G437" s="106" t="str">
        <f t="shared" si="54"/>
        <v/>
      </c>
      <c r="H437" s="106" t="str">
        <f t="shared" si="55"/>
        <v/>
      </c>
    </row>
    <row r="438" spans="1:8" x14ac:dyDescent="0.25">
      <c r="A438" s="93" t="str">
        <f t="shared" si="56"/>
        <v/>
      </c>
      <c r="B438" s="106" t="str">
        <f t="shared" si="53"/>
        <v/>
      </c>
      <c r="C438" s="107" t="str">
        <f t="shared" si="57"/>
        <v/>
      </c>
      <c r="D438" s="106" t="str">
        <f t="shared" si="58"/>
        <v/>
      </c>
      <c r="E438" s="106" t="str">
        <f t="shared" si="59"/>
        <v/>
      </c>
      <c r="F438" s="106" t="str">
        <f t="shared" si="60"/>
        <v/>
      </c>
      <c r="G438" s="106" t="str">
        <f t="shared" si="54"/>
        <v/>
      </c>
      <c r="H438" s="106" t="str">
        <f t="shared" si="55"/>
        <v/>
      </c>
    </row>
    <row r="439" spans="1:8" x14ac:dyDescent="0.25">
      <c r="A439" s="93" t="str">
        <f t="shared" si="56"/>
        <v/>
      </c>
      <c r="B439" s="106" t="str">
        <f t="shared" si="53"/>
        <v/>
      </c>
      <c r="C439" s="107" t="str">
        <f t="shared" si="57"/>
        <v/>
      </c>
      <c r="D439" s="106" t="str">
        <f t="shared" si="58"/>
        <v/>
      </c>
      <c r="E439" s="106" t="str">
        <f t="shared" si="59"/>
        <v/>
      </c>
      <c r="F439" s="106" t="str">
        <f t="shared" si="60"/>
        <v/>
      </c>
      <c r="G439" s="106" t="str">
        <f t="shared" si="54"/>
        <v/>
      </c>
      <c r="H439" s="106" t="str">
        <f t="shared" si="55"/>
        <v/>
      </c>
    </row>
    <row r="440" spans="1:8" x14ac:dyDescent="0.25">
      <c r="A440" s="93" t="str">
        <f t="shared" si="56"/>
        <v/>
      </c>
      <c r="B440" s="106" t="str">
        <f t="shared" si="53"/>
        <v/>
      </c>
      <c r="C440" s="107" t="str">
        <f t="shared" si="57"/>
        <v/>
      </c>
      <c r="D440" s="106" t="str">
        <f t="shared" si="58"/>
        <v/>
      </c>
      <c r="E440" s="106" t="str">
        <f t="shared" si="59"/>
        <v/>
      </c>
      <c r="F440" s="106" t="str">
        <f t="shared" si="60"/>
        <v/>
      </c>
      <c r="G440" s="106" t="str">
        <f t="shared" si="54"/>
        <v/>
      </c>
      <c r="H440" s="106" t="str">
        <f t="shared" si="55"/>
        <v/>
      </c>
    </row>
    <row r="441" spans="1:8" x14ac:dyDescent="0.25">
      <c r="A441" s="93" t="str">
        <f t="shared" si="56"/>
        <v/>
      </c>
      <c r="B441" s="106" t="str">
        <f t="shared" ref="B441:B504" si="61">IF(A441="","",-PMT($B$4/$B$6,$B$5*$B$6,$B$3,,$B$12))</f>
        <v/>
      </c>
      <c r="C441" s="107" t="str">
        <f t="shared" si="57"/>
        <v/>
      </c>
      <c r="D441" s="106" t="str">
        <f t="shared" si="58"/>
        <v/>
      </c>
      <c r="E441" s="106" t="str">
        <f t="shared" si="59"/>
        <v/>
      </c>
      <c r="F441" s="106" t="str">
        <f t="shared" si="60"/>
        <v/>
      </c>
      <c r="G441" s="106" t="str">
        <f t="shared" si="54"/>
        <v/>
      </c>
      <c r="H441" s="106" t="str">
        <f t="shared" si="55"/>
        <v/>
      </c>
    </row>
    <row r="442" spans="1:8" x14ac:dyDescent="0.25">
      <c r="A442" s="93" t="str">
        <f t="shared" si="56"/>
        <v/>
      </c>
      <c r="B442" s="106" t="str">
        <f t="shared" si="61"/>
        <v/>
      </c>
      <c r="C442" s="107" t="str">
        <f t="shared" si="57"/>
        <v/>
      </c>
      <c r="D442" s="106" t="str">
        <f t="shared" si="58"/>
        <v/>
      </c>
      <c r="E442" s="106" t="str">
        <f t="shared" si="59"/>
        <v/>
      </c>
      <c r="F442" s="106" t="str">
        <f t="shared" si="60"/>
        <v/>
      </c>
      <c r="G442" s="106" t="str">
        <f t="shared" si="54"/>
        <v/>
      </c>
      <c r="H442" s="106" t="str">
        <f t="shared" si="55"/>
        <v/>
      </c>
    </row>
    <row r="443" spans="1:8" x14ac:dyDescent="0.25">
      <c r="A443" s="93" t="str">
        <f t="shared" si="56"/>
        <v/>
      </c>
      <c r="B443" s="106" t="str">
        <f t="shared" si="61"/>
        <v/>
      </c>
      <c r="C443" s="107" t="str">
        <f t="shared" si="57"/>
        <v/>
      </c>
      <c r="D443" s="106" t="str">
        <f t="shared" si="58"/>
        <v/>
      </c>
      <c r="E443" s="106" t="str">
        <f t="shared" si="59"/>
        <v/>
      </c>
      <c r="F443" s="106" t="str">
        <f t="shared" si="60"/>
        <v/>
      </c>
      <c r="G443" s="106" t="str">
        <f t="shared" si="54"/>
        <v/>
      </c>
      <c r="H443" s="106" t="str">
        <f t="shared" si="55"/>
        <v/>
      </c>
    </row>
    <row r="444" spans="1:8" x14ac:dyDescent="0.25">
      <c r="A444" s="93" t="str">
        <f t="shared" si="56"/>
        <v/>
      </c>
      <c r="B444" s="106" t="str">
        <f t="shared" si="61"/>
        <v/>
      </c>
      <c r="C444" s="107" t="str">
        <f t="shared" si="57"/>
        <v/>
      </c>
      <c r="D444" s="106" t="str">
        <f t="shared" si="58"/>
        <v/>
      </c>
      <c r="E444" s="106" t="str">
        <f t="shared" si="59"/>
        <v/>
      </c>
      <c r="F444" s="106" t="str">
        <f t="shared" si="60"/>
        <v/>
      </c>
      <c r="G444" s="106" t="str">
        <f t="shared" si="54"/>
        <v/>
      </c>
      <c r="H444" s="106" t="str">
        <f t="shared" si="55"/>
        <v/>
      </c>
    </row>
    <row r="445" spans="1:8" x14ac:dyDescent="0.25">
      <c r="A445" s="93" t="str">
        <f t="shared" si="56"/>
        <v/>
      </c>
      <c r="B445" s="106" t="str">
        <f t="shared" si="61"/>
        <v/>
      </c>
      <c r="C445" s="107" t="str">
        <f t="shared" si="57"/>
        <v/>
      </c>
      <c r="D445" s="106" t="str">
        <f t="shared" si="58"/>
        <v/>
      </c>
      <c r="E445" s="106" t="str">
        <f t="shared" si="59"/>
        <v/>
      </c>
      <c r="F445" s="106" t="str">
        <f t="shared" si="60"/>
        <v/>
      </c>
      <c r="G445" s="106" t="str">
        <f t="shared" si="54"/>
        <v/>
      </c>
      <c r="H445" s="106" t="str">
        <f t="shared" si="55"/>
        <v/>
      </c>
    </row>
    <row r="446" spans="1:8" x14ac:dyDescent="0.25">
      <c r="A446" s="93" t="str">
        <f t="shared" si="56"/>
        <v/>
      </c>
      <c r="B446" s="106" t="str">
        <f t="shared" si="61"/>
        <v/>
      </c>
      <c r="C446" s="107" t="str">
        <f t="shared" si="57"/>
        <v/>
      </c>
      <c r="D446" s="106" t="str">
        <f t="shared" si="58"/>
        <v/>
      </c>
      <c r="E446" s="106" t="str">
        <f t="shared" si="59"/>
        <v/>
      </c>
      <c r="F446" s="106" t="str">
        <f t="shared" si="60"/>
        <v/>
      </c>
      <c r="G446" s="106" t="str">
        <f t="shared" si="54"/>
        <v/>
      </c>
      <c r="H446" s="106" t="str">
        <f t="shared" si="55"/>
        <v/>
      </c>
    </row>
    <row r="447" spans="1:8" x14ac:dyDescent="0.25">
      <c r="A447" s="93" t="str">
        <f t="shared" si="56"/>
        <v/>
      </c>
      <c r="B447" s="106" t="str">
        <f t="shared" si="61"/>
        <v/>
      </c>
      <c r="C447" s="107" t="str">
        <f t="shared" si="57"/>
        <v/>
      </c>
      <c r="D447" s="106" t="str">
        <f t="shared" si="58"/>
        <v/>
      </c>
      <c r="E447" s="106" t="str">
        <f t="shared" si="59"/>
        <v/>
      </c>
      <c r="F447" s="106" t="str">
        <f t="shared" si="60"/>
        <v/>
      </c>
      <c r="G447" s="106" t="str">
        <f t="shared" si="54"/>
        <v/>
      </c>
      <c r="H447" s="106" t="str">
        <f t="shared" si="55"/>
        <v/>
      </c>
    </row>
    <row r="448" spans="1:8" x14ac:dyDescent="0.25">
      <c r="A448" s="93" t="str">
        <f t="shared" si="56"/>
        <v/>
      </c>
      <c r="B448" s="106" t="str">
        <f t="shared" si="61"/>
        <v/>
      </c>
      <c r="C448" s="107" t="str">
        <f t="shared" si="57"/>
        <v/>
      </c>
      <c r="D448" s="106" t="str">
        <f t="shared" si="58"/>
        <v/>
      </c>
      <c r="E448" s="106" t="str">
        <f t="shared" si="59"/>
        <v/>
      </c>
      <c r="F448" s="106" t="str">
        <f t="shared" si="60"/>
        <v/>
      </c>
      <c r="G448" s="106" t="str">
        <f t="shared" si="54"/>
        <v/>
      </c>
      <c r="H448" s="106" t="str">
        <f t="shared" si="55"/>
        <v/>
      </c>
    </row>
    <row r="449" spans="1:8" x14ac:dyDescent="0.25">
      <c r="A449" s="93" t="str">
        <f t="shared" si="56"/>
        <v/>
      </c>
      <c r="B449" s="106" t="str">
        <f t="shared" si="61"/>
        <v/>
      </c>
      <c r="C449" s="107" t="str">
        <f t="shared" si="57"/>
        <v/>
      </c>
      <c r="D449" s="106" t="str">
        <f t="shared" si="58"/>
        <v/>
      </c>
      <c r="E449" s="106" t="str">
        <f t="shared" si="59"/>
        <v/>
      </c>
      <c r="F449" s="106" t="str">
        <f t="shared" si="60"/>
        <v/>
      </c>
      <c r="G449" s="106" t="str">
        <f t="shared" si="54"/>
        <v/>
      </c>
      <c r="H449" s="106" t="str">
        <f t="shared" si="55"/>
        <v/>
      </c>
    </row>
    <row r="450" spans="1:8" x14ac:dyDescent="0.25">
      <c r="A450" s="93" t="str">
        <f t="shared" si="56"/>
        <v/>
      </c>
      <c r="B450" s="106" t="str">
        <f t="shared" si="61"/>
        <v/>
      </c>
      <c r="C450" s="107" t="str">
        <f t="shared" si="57"/>
        <v/>
      </c>
      <c r="D450" s="106" t="str">
        <f t="shared" si="58"/>
        <v/>
      </c>
      <c r="E450" s="106" t="str">
        <f t="shared" si="59"/>
        <v/>
      </c>
      <c r="F450" s="106" t="str">
        <f t="shared" si="60"/>
        <v/>
      </c>
      <c r="G450" s="106" t="str">
        <f t="shared" si="54"/>
        <v/>
      </c>
      <c r="H450" s="106" t="str">
        <f t="shared" si="55"/>
        <v/>
      </c>
    </row>
    <row r="451" spans="1:8" x14ac:dyDescent="0.25">
      <c r="A451" s="93" t="str">
        <f t="shared" si="56"/>
        <v/>
      </c>
      <c r="B451" s="106" t="str">
        <f t="shared" si="61"/>
        <v/>
      </c>
      <c r="C451" s="107" t="str">
        <f t="shared" si="57"/>
        <v/>
      </c>
      <c r="D451" s="106" t="str">
        <f t="shared" si="58"/>
        <v/>
      </c>
      <c r="E451" s="106" t="str">
        <f t="shared" si="59"/>
        <v/>
      </c>
      <c r="F451" s="106" t="str">
        <f t="shared" si="60"/>
        <v/>
      </c>
      <c r="G451" s="106" t="str">
        <f t="shared" si="54"/>
        <v/>
      </c>
      <c r="H451" s="106" t="str">
        <f t="shared" si="55"/>
        <v/>
      </c>
    </row>
    <row r="452" spans="1:8" x14ac:dyDescent="0.25">
      <c r="A452" s="93" t="str">
        <f t="shared" si="56"/>
        <v/>
      </c>
      <c r="B452" s="106" t="str">
        <f t="shared" si="61"/>
        <v/>
      </c>
      <c r="C452" s="107" t="str">
        <f t="shared" si="57"/>
        <v/>
      </c>
      <c r="D452" s="106" t="str">
        <f t="shared" si="58"/>
        <v/>
      </c>
      <c r="E452" s="106" t="str">
        <f t="shared" si="59"/>
        <v/>
      </c>
      <c r="F452" s="106" t="str">
        <f t="shared" si="60"/>
        <v/>
      </c>
      <c r="G452" s="106" t="str">
        <f t="shared" si="54"/>
        <v/>
      </c>
      <c r="H452" s="106" t="str">
        <f t="shared" si="55"/>
        <v/>
      </c>
    </row>
    <row r="453" spans="1:8" x14ac:dyDescent="0.25">
      <c r="A453" s="93" t="str">
        <f t="shared" si="56"/>
        <v/>
      </c>
      <c r="B453" s="106" t="str">
        <f t="shared" si="61"/>
        <v/>
      </c>
      <c r="C453" s="107" t="str">
        <f t="shared" si="57"/>
        <v/>
      </c>
      <c r="D453" s="106" t="str">
        <f t="shared" si="58"/>
        <v/>
      </c>
      <c r="E453" s="106" t="str">
        <f t="shared" si="59"/>
        <v/>
      </c>
      <c r="F453" s="106" t="str">
        <f t="shared" si="60"/>
        <v/>
      </c>
      <c r="G453" s="106" t="str">
        <f t="shared" si="54"/>
        <v/>
      </c>
      <c r="H453" s="106" t="str">
        <f t="shared" si="55"/>
        <v/>
      </c>
    </row>
    <row r="454" spans="1:8" x14ac:dyDescent="0.25">
      <c r="A454" s="93" t="str">
        <f t="shared" si="56"/>
        <v/>
      </c>
      <c r="B454" s="106" t="str">
        <f t="shared" si="61"/>
        <v/>
      </c>
      <c r="C454" s="107" t="str">
        <f t="shared" si="57"/>
        <v/>
      </c>
      <c r="D454" s="106" t="str">
        <f t="shared" si="58"/>
        <v/>
      </c>
      <c r="E454" s="106" t="str">
        <f t="shared" si="59"/>
        <v/>
      </c>
      <c r="F454" s="106" t="str">
        <f t="shared" si="60"/>
        <v/>
      </c>
      <c r="G454" s="106" t="str">
        <f t="shared" si="54"/>
        <v/>
      </c>
      <c r="H454" s="106" t="str">
        <f t="shared" si="55"/>
        <v/>
      </c>
    </row>
    <row r="455" spans="1:8" x14ac:dyDescent="0.25">
      <c r="A455" s="93" t="str">
        <f t="shared" si="56"/>
        <v/>
      </c>
      <c r="B455" s="106" t="str">
        <f t="shared" si="61"/>
        <v/>
      </c>
      <c r="C455" s="107" t="str">
        <f t="shared" si="57"/>
        <v/>
      </c>
      <c r="D455" s="106" t="str">
        <f t="shared" si="58"/>
        <v/>
      </c>
      <c r="E455" s="106" t="str">
        <f t="shared" si="59"/>
        <v/>
      </c>
      <c r="F455" s="106" t="str">
        <f t="shared" si="60"/>
        <v/>
      </c>
      <c r="G455" s="106" t="str">
        <f t="shared" si="54"/>
        <v/>
      </c>
      <c r="H455" s="106" t="str">
        <f t="shared" si="55"/>
        <v/>
      </c>
    </row>
    <row r="456" spans="1:8" x14ac:dyDescent="0.25">
      <c r="A456" s="93" t="str">
        <f t="shared" si="56"/>
        <v/>
      </c>
      <c r="B456" s="106" t="str">
        <f t="shared" si="61"/>
        <v/>
      </c>
      <c r="C456" s="107" t="str">
        <f t="shared" si="57"/>
        <v/>
      </c>
      <c r="D456" s="106" t="str">
        <f t="shared" si="58"/>
        <v/>
      </c>
      <c r="E456" s="106" t="str">
        <f t="shared" si="59"/>
        <v/>
      </c>
      <c r="F456" s="106" t="str">
        <f t="shared" si="60"/>
        <v/>
      </c>
      <c r="G456" s="106" t="str">
        <f t="shared" si="54"/>
        <v/>
      </c>
      <c r="H456" s="106" t="str">
        <f t="shared" si="55"/>
        <v/>
      </c>
    </row>
    <row r="457" spans="1:8" x14ac:dyDescent="0.25">
      <c r="A457" s="93" t="str">
        <f t="shared" si="56"/>
        <v/>
      </c>
      <c r="B457" s="106" t="str">
        <f t="shared" si="61"/>
        <v/>
      </c>
      <c r="C457" s="107" t="str">
        <f t="shared" si="57"/>
        <v/>
      </c>
      <c r="D457" s="106" t="str">
        <f t="shared" si="58"/>
        <v/>
      </c>
      <c r="E457" s="106" t="str">
        <f t="shared" si="59"/>
        <v/>
      </c>
      <c r="F457" s="106" t="str">
        <f t="shared" si="60"/>
        <v/>
      </c>
      <c r="G457" s="106" t="str">
        <f t="shared" si="54"/>
        <v/>
      </c>
      <c r="H457" s="106" t="str">
        <f t="shared" si="55"/>
        <v/>
      </c>
    </row>
    <row r="458" spans="1:8" x14ac:dyDescent="0.25">
      <c r="A458" s="93" t="str">
        <f t="shared" si="56"/>
        <v/>
      </c>
      <c r="B458" s="106" t="str">
        <f t="shared" si="61"/>
        <v/>
      </c>
      <c r="C458" s="107" t="str">
        <f t="shared" si="57"/>
        <v/>
      </c>
      <c r="D458" s="106" t="str">
        <f t="shared" si="58"/>
        <v/>
      </c>
      <c r="E458" s="106" t="str">
        <f t="shared" si="59"/>
        <v/>
      </c>
      <c r="F458" s="106" t="str">
        <f t="shared" si="60"/>
        <v/>
      </c>
      <c r="G458" s="106" t="str">
        <f t="shared" si="54"/>
        <v/>
      </c>
      <c r="H458" s="106" t="str">
        <f t="shared" si="55"/>
        <v/>
      </c>
    </row>
    <row r="459" spans="1:8" x14ac:dyDescent="0.25">
      <c r="A459" s="93" t="str">
        <f t="shared" si="56"/>
        <v/>
      </c>
      <c r="B459" s="106" t="str">
        <f t="shared" si="61"/>
        <v/>
      </c>
      <c r="C459" s="107" t="str">
        <f t="shared" si="57"/>
        <v/>
      </c>
      <c r="D459" s="106" t="str">
        <f t="shared" si="58"/>
        <v/>
      </c>
      <c r="E459" s="106" t="str">
        <f t="shared" si="59"/>
        <v/>
      </c>
      <c r="F459" s="106" t="str">
        <f t="shared" si="60"/>
        <v/>
      </c>
      <c r="G459" s="106" t="str">
        <f t="shared" si="54"/>
        <v/>
      </c>
      <c r="H459" s="106" t="str">
        <f t="shared" si="55"/>
        <v/>
      </c>
    </row>
    <row r="460" spans="1:8" x14ac:dyDescent="0.25">
      <c r="A460" s="93" t="str">
        <f t="shared" si="56"/>
        <v/>
      </c>
      <c r="B460" s="106" t="str">
        <f t="shared" si="61"/>
        <v/>
      </c>
      <c r="C460" s="107" t="str">
        <f t="shared" si="57"/>
        <v/>
      </c>
      <c r="D460" s="106" t="str">
        <f t="shared" si="58"/>
        <v/>
      </c>
      <c r="E460" s="106" t="str">
        <f t="shared" si="59"/>
        <v/>
      </c>
      <c r="F460" s="106" t="str">
        <f t="shared" si="60"/>
        <v/>
      </c>
      <c r="G460" s="106" t="str">
        <f t="shared" si="54"/>
        <v/>
      </c>
      <c r="H460" s="106" t="str">
        <f t="shared" si="55"/>
        <v/>
      </c>
    </row>
    <row r="461" spans="1:8" x14ac:dyDescent="0.25">
      <c r="A461" s="93" t="str">
        <f t="shared" si="56"/>
        <v/>
      </c>
      <c r="B461" s="106" t="str">
        <f t="shared" si="61"/>
        <v/>
      </c>
      <c r="C461" s="107" t="str">
        <f t="shared" si="57"/>
        <v/>
      </c>
      <c r="D461" s="106" t="str">
        <f t="shared" si="58"/>
        <v/>
      </c>
      <c r="E461" s="106" t="str">
        <f t="shared" si="59"/>
        <v/>
      </c>
      <c r="F461" s="106" t="str">
        <f t="shared" si="60"/>
        <v/>
      </c>
      <c r="G461" s="106" t="str">
        <f t="shared" si="54"/>
        <v/>
      </c>
      <c r="H461" s="106" t="str">
        <f t="shared" si="55"/>
        <v/>
      </c>
    </row>
    <row r="462" spans="1:8" x14ac:dyDescent="0.25">
      <c r="A462" s="93" t="str">
        <f t="shared" si="56"/>
        <v/>
      </c>
      <c r="B462" s="106" t="str">
        <f t="shared" si="61"/>
        <v/>
      </c>
      <c r="C462" s="107" t="str">
        <f t="shared" si="57"/>
        <v/>
      </c>
      <c r="D462" s="106" t="str">
        <f t="shared" si="58"/>
        <v/>
      </c>
      <c r="E462" s="106" t="str">
        <f t="shared" si="59"/>
        <v/>
      </c>
      <c r="F462" s="106" t="str">
        <f t="shared" si="60"/>
        <v/>
      </c>
      <c r="G462" s="106" t="str">
        <f t="shared" si="54"/>
        <v/>
      </c>
      <c r="H462" s="106" t="str">
        <f t="shared" si="55"/>
        <v/>
      </c>
    </row>
    <row r="463" spans="1:8" x14ac:dyDescent="0.25">
      <c r="A463" s="93" t="str">
        <f t="shared" si="56"/>
        <v/>
      </c>
      <c r="B463" s="106" t="str">
        <f t="shared" si="61"/>
        <v/>
      </c>
      <c r="C463" s="107" t="str">
        <f t="shared" si="57"/>
        <v/>
      </c>
      <c r="D463" s="106" t="str">
        <f t="shared" si="58"/>
        <v/>
      </c>
      <c r="E463" s="106" t="str">
        <f t="shared" si="59"/>
        <v/>
      </c>
      <c r="F463" s="106" t="str">
        <f t="shared" si="60"/>
        <v/>
      </c>
      <c r="G463" s="106" t="str">
        <f t="shared" si="54"/>
        <v/>
      </c>
      <c r="H463" s="106" t="str">
        <f t="shared" si="55"/>
        <v/>
      </c>
    </row>
    <row r="464" spans="1:8" x14ac:dyDescent="0.25">
      <c r="A464" s="93" t="str">
        <f t="shared" si="56"/>
        <v/>
      </c>
      <c r="B464" s="106" t="str">
        <f t="shared" si="61"/>
        <v/>
      </c>
      <c r="C464" s="107" t="str">
        <f t="shared" si="57"/>
        <v/>
      </c>
      <c r="D464" s="106" t="str">
        <f t="shared" si="58"/>
        <v/>
      </c>
      <c r="E464" s="106" t="str">
        <f t="shared" si="59"/>
        <v/>
      </c>
      <c r="F464" s="106" t="str">
        <f t="shared" si="60"/>
        <v/>
      </c>
      <c r="G464" s="106" t="str">
        <f t="shared" si="54"/>
        <v/>
      </c>
      <c r="H464" s="106" t="str">
        <f t="shared" si="55"/>
        <v/>
      </c>
    </row>
    <row r="465" spans="1:8" x14ac:dyDescent="0.25">
      <c r="A465" s="93" t="str">
        <f t="shared" si="56"/>
        <v/>
      </c>
      <c r="B465" s="106" t="str">
        <f t="shared" si="61"/>
        <v/>
      </c>
      <c r="C465" s="107" t="str">
        <f t="shared" si="57"/>
        <v/>
      </c>
      <c r="D465" s="106" t="str">
        <f t="shared" si="58"/>
        <v/>
      </c>
      <c r="E465" s="106" t="str">
        <f t="shared" si="59"/>
        <v/>
      </c>
      <c r="F465" s="106" t="str">
        <f t="shared" si="60"/>
        <v/>
      </c>
      <c r="G465" s="106" t="str">
        <f t="shared" si="54"/>
        <v/>
      </c>
      <c r="H465" s="106" t="str">
        <f t="shared" si="55"/>
        <v/>
      </c>
    </row>
    <row r="466" spans="1:8" x14ac:dyDescent="0.25">
      <c r="A466" s="93" t="str">
        <f t="shared" si="56"/>
        <v/>
      </c>
      <c r="B466" s="106" t="str">
        <f t="shared" si="61"/>
        <v/>
      </c>
      <c r="C466" s="107" t="str">
        <f t="shared" si="57"/>
        <v/>
      </c>
      <c r="D466" s="106" t="str">
        <f t="shared" si="58"/>
        <v/>
      </c>
      <c r="E466" s="106" t="str">
        <f t="shared" si="59"/>
        <v/>
      </c>
      <c r="F466" s="106" t="str">
        <f t="shared" si="60"/>
        <v/>
      </c>
      <c r="G466" s="106" t="str">
        <f t="shared" si="54"/>
        <v/>
      </c>
      <c r="H466" s="106" t="str">
        <f t="shared" si="55"/>
        <v/>
      </c>
    </row>
    <row r="467" spans="1:8" x14ac:dyDescent="0.25">
      <c r="A467" s="93" t="str">
        <f t="shared" si="56"/>
        <v/>
      </c>
      <c r="B467" s="106" t="str">
        <f t="shared" si="61"/>
        <v/>
      </c>
      <c r="C467" s="107" t="str">
        <f t="shared" si="57"/>
        <v/>
      </c>
      <c r="D467" s="106" t="str">
        <f t="shared" si="58"/>
        <v/>
      </c>
      <c r="E467" s="106" t="str">
        <f t="shared" si="59"/>
        <v/>
      </c>
      <c r="F467" s="106" t="str">
        <f t="shared" si="60"/>
        <v/>
      </c>
      <c r="G467" s="106" t="str">
        <f t="shared" ref="G467:G530" si="62">IF(A467="","",$B$11*F467)</f>
        <v/>
      </c>
      <c r="H467" s="106" t="str">
        <f t="shared" ref="H467:H530" si="63">IF(A467="","",F467+G467)</f>
        <v/>
      </c>
    </row>
    <row r="468" spans="1:8" x14ac:dyDescent="0.25">
      <c r="A468" s="93" t="str">
        <f t="shared" si="56"/>
        <v/>
      </c>
      <c r="B468" s="106" t="str">
        <f t="shared" si="61"/>
        <v/>
      </c>
      <c r="C468" s="107" t="str">
        <f t="shared" si="57"/>
        <v/>
      </c>
      <c r="D468" s="106" t="str">
        <f t="shared" si="58"/>
        <v/>
      </c>
      <c r="E468" s="106" t="str">
        <f t="shared" si="59"/>
        <v/>
      </c>
      <c r="F468" s="106" t="str">
        <f t="shared" si="60"/>
        <v/>
      </c>
      <c r="G468" s="106" t="str">
        <f t="shared" si="62"/>
        <v/>
      </c>
      <c r="H468" s="106" t="str">
        <f t="shared" si="63"/>
        <v/>
      </c>
    </row>
    <row r="469" spans="1:8" x14ac:dyDescent="0.25">
      <c r="A469" s="93" t="str">
        <f t="shared" si="56"/>
        <v/>
      </c>
      <c r="B469" s="106" t="str">
        <f t="shared" si="61"/>
        <v/>
      </c>
      <c r="C469" s="107" t="str">
        <f t="shared" si="57"/>
        <v/>
      </c>
      <c r="D469" s="106" t="str">
        <f t="shared" si="58"/>
        <v/>
      </c>
      <c r="E469" s="106" t="str">
        <f t="shared" si="59"/>
        <v/>
      </c>
      <c r="F469" s="106" t="str">
        <f t="shared" si="60"/>
        <v/>
      </c>
      <c r="G469" s="106" t="str">
        <f t="shared" si="62"/>
        <v/>
      </c>
      <c r="H469" s="106" t="str">
        <f t="shared" si="63"/>
        <v/>
      </c>
    </row>
    <row r="470" spans="1:8" x14ac:dyDescent="0.25">
      <c r="A470" s="93" t="str">
        <f t="shared" si="56"/>
        <v/>
      </c>
      <c r="B470" s="106" t="str">
        <f t="shared" si="61"/>
        <v/>
      </c>
      <c r="C470" s="107" t="str">
        <f t="shared" si="57"/>
        <v/>
      </c>
      <c r="D470" s="106" t="str">
        <f t="shared" si="58"/>
        <v/>
      </c>
      <c r="E470" s="106" t="str">
        <f t="shared" si="59"/>
        <v/>
      </c>
      <c r="F470" s="106" t="str">
        <f t="shared" si="60"/>
        <v/>
      </c>
      <c r="G470" s="106" t="str">
        <f t="shared" si="62"/>
        <v/>
      </c>
      <c r="H470" s="106" t="str">
        <f t="shared" si="63"/>
        <v/>
      </c>
    </row>
    <row r="471" spans="1:8" x14ac:dyDescent="0.25">
      <c r="A471" s="93" t="str">
        <f t="shared" si="56"/>
        <v/>
      </c>
      <c r="B471" s="106" t="str">
        <f t="shared" si="61"/>
        <v/>
      </c>
      <c r="C471" s="107" t="str">
        <f t="shared" si="57"/>
        <v/>
      </c>
      <c r="D471" s="106" t="str">
        <f t="shared" si="58"/>
        <v/>
      </c>
      <c r="E471" s="106" t="str">
        <f t="shared" si="59"/>
        <v/>
      </c>
      <c r="F471" s="106" t="str">
        <f t="shared" si="60"/>
        <v/>
      </c>
      <c r="G471" s="106" t="str">
        <f t="shared" si="62"/>
        <v/>
      </c>
      <c r="H471" s="106" t="str">
        <f t="shared" si="63"/>
        <v/>
      </c>
    </row>
    <row r="472" spans="1:8" x14ac:dyDescent="0.25">
      <c r="A472" s="93" t="str">
        <f t="shared" si="56"/>
        <v/>
      </c>
      <c r="B472" s="106" t="str">
        <f t="shared" si="61"/>
        <v/>
      </c>
      <c r="C472" s="107" t="str">
        <f t="shared" si="57"/>
        <v/>
      </c>
      <c r="D472" s="106" t="str">
        <f t="shared" si="58"/>
        <v/>
      </c>
      <c r="E472" s="106" t="str">
        <f t="shared" si="59"/>
        <v/>
      </c>
      <c r="F472" s="106" t="str">
        <f t="shared" si="60"/>
        <v/>
      </c>
      <c r="G472" s="106" t="str">
        <f t="shared" si="62"/>
        <v/>
      </c>
      <c r="H472" s="106" t="str">
        <f t="shared" si="63"/>
        <v/>
      </c>
    </row>
    <row r="473" spans="1:8" x14ac:dyDescent="0.25">
      <c r="A473" s="93" t="str">
        <f t="shared" si="56"/>
        <v/>
      </c>
      <c r="B473" s="106" t="str">
        <f t="shared" si="61"/>
        <v/>
      </c>
      <c r="C473" s="107" t="str">
        <f t="shared" si="57"/>
        <v/>
      </c>
      <c r="D473" s="106" t="str">
        <f t="shared" si="58"/>
        <v/>
      </c>
      <c r="E473" s="106" t="str">
        <f t="shared" si="59"/>
        <v/>
      </c>
      <c r="F473" s="106" t="str">
        <f t="shared" si="60"/>
        <v/>
      </c>
      <c r="G473" s="106" t="str">
        <f t="shared" si="62"/>
        <v/>
      </c>
      <c r="H473" s="106" t="str">
        <f t="shared" si="63"/>
        <v/>
      </c>
    </row>
    <row r="474" spans="1:8" x14ac:dyDescent="0.25">
      <c r="A474" s="93" t="str">
        <f t="shared" si="56"/>
        <v/>
      </c>
      <c r="B474" s="106" t="str">
        <f t="shared" si="61"/>
        <v/>
      </c>
      <c r="C474" s="107" t="str">
        <f t="shared" si="57"/>
        <v/>
      </c>
      <c r="D474" s="106" t="str">
        <f t="shared" si="58"/>
        <v/>
      </c>
      <c r="E474" s="106" t="str">
        <f t="shared" si="59"/>
        <v/>
      </c>
      <c r="F474" s="106" t="str">
        <f t="shared" si="60"/>
        <v/>
      </c>
      <c r="G474" s="106" t="str">
        <f t="shared" si="62"/>
        <v/>
      </c>
      <c r="H474" s="106" t="str">
        <f t="shared" si="63"/>
        <v/>
      </c>
    </row>
    <row r="475" spans="1:8" x14ac:dyDescent="0.25">
      <c r="A475" s="93" t="str">
        <f t="shared" si="56"/>
        <v/>
      </c>
      <c r="B475" s="106" t="str">
        <f t="shared" si="61"/>
        <v/>
      </c>
      <c r="C475" s="107" t="str">
        <f t="shared" si="57"/>
        <v/>
      </c>
      <c r="D475" s="106" t="str">
        <f t="shared" si="58"/>
        <v/>
      </c>
      <c r="E475" s="106" t="str">
        <f t="shared" si="59"/>
        <v/>
      </c>
      <c r="F475" s="106" t="str">
        <f t="shared" si="60"/>
        <v/>
      </c>
      <c r="G475" s="106" t="str">
        <f t="shared" si="62"/>
        <v/>
      </c>
      <c r="H475" s="106" t="str">
        <f t="shared" si="63"/>
        <v/>
      </c>
    </row>
    <row r="476" spans="1:8" x14ac:dyDescent="0.25">
      <c r="A476" s="93" t="str">
        <f t="shared" si="56"/>
        <v/>
      </c>
      <c r="B476" s="106" t="str">
        <f t="shared" si="61"/>
        <v/>
      </c>
      <c r="C476" s="107" t="str">
        <f t="shared" si="57"/>
        <v/>
      </c>
      <c r="D476" s="106" t="str">
        <f t="shared" si="58"/>
        <v/>
      </c>
      <c r="E476" s="106" t="str">
        <f t="shared" si="59"/>
        <v/>
      </c>
      <c r="F476" s="106" t="str">
        <f t="shared" si="60"/>
        <v/>
      </c>
      <c r="G476" s="106" t="str">
        <f t="shared" si="62"/>
        <v/>
      </c>
      <c r="H476" s="106" t="str">
        <f t="shared" si="63"/>
        <v/>
      </c>
    </row>
    <row r="477" spans="1:8" x14ac:dyDescent="0.25">
      <c r="A477" s="93" t="str">
        <f t="shared" si="56"/>
        <v/>
      </c>
      <c r="B477" s="106" t="str">
        <f t="shared" si="61"/>
        <v/>
      </c>
      <c r="C477" s="107" t="str">
        <f t="shared" si="57"/>
        <v/>
      </c>
      <c r="D477" s="106" t="str">
        <f t="shared" si="58"/>
        <v/>
      </c>
      <c r="E477" s="106" t="str">
        <f t="shared" si="59"/>
        <v/>
      </c>
      <c r="F477" s="106" t="str">
        <f t="shared" si="60"/>
        <v/>
      </c>
      <c r="G477" s="106" t="str">
        <f t="shared" si="62"/>
        <v/>
      </c>
      <c r="H477" s="106" t="str">
        <f t="shared" si="63"/>
        <v/>
      </c>
    </row>
    <row r="478" spans="1:8" x14ac:dyDescent="0.25">
      <c r="A478" s="93" t="str">
        <f t="shared" si="56"/>
        <v/>
      </c>
      <c r="B478" s="106" t="str">
        <f t="shared" si="61"/>
        <v/>
      </c>
      <c r="C478" s="107" t="str">
        <f t="shared" si="57"/>
        <v/>
      </c>
      <c r="D478" s="106" t="str">
        <f t="shared" si="58"/>
        <v/>
      </c>
      <c r="E478" s="106" t="str">
        <f t="shared" si="59"/>
        <v/>
      </c>
      <c r="F478" s="106" t="str">
        <f t="shared" si="60"/>
        <v/>
      </c>
      <c r="G478" s="106" t="str">
        <f t="shared" si="62"/>
        <v/>
      </c>
      <c r="H478" s="106" t="str">
        <f t="shared" si="63"/>
        <v/>
      </c>
    </row>
    <row r="479" spans="1:8" x14ac:dyDescent="0.25">
      <c r="A479" s="93" t="str">
        <f t="shared" si="56"/>
        <v/>
      </c>
      <c r="B479" s="106" t="str">
        <f t="shared" si="61"/>
        <v/>
      </c>
      <c r="C479" s="107" t="str">
        <f t="shared" si="57"/>
        <v/>
      </c>
      <c r="D479" s="106" t="str">
        <f t="shared" si="58"/>
        <v/>
      </c>
      <c r="E479" s="106" t="str">
        <f t="shared" si="59"/>
        <v/>
      </c>
      <c r="F479" s="106" t="str">
        <f t="shared" si="60"/>
        <v/>
      </c>
      <c r="G479" s="106" t="str">
        <f t="shared" si="62"/>
        <v/>
      </c>
      <c r="H479" s="106" t="str">
        <f t="shared" si="63"/>
        <v/>
      </c>
    </row>
    <row r="480" spans="1:8" x14ac:dyDescent="0.25">
      <c r="A480" s="93" t="str">
        <f t="shared" si="56"/>
        <v/>
      </c>
      <c r="B480" s="106" t="str">
        <f t="shared" si="61"/>
        <v/>
      </c>
      <c r="C480" s="107" t="str">
        <f t="shared" si="57"/>
        <v/>
      </c>
      <c r="D480" s="106" t="str">
        <f t="shared" si="58"/>
        <v/>
      </c>
      <c r="E480" s="106" t="str">
        <f t="shared" si="59"/>
        <v/>
      </c>
      <c r="F480" s="106" t="str">
        <f t="shared" si="60"/>
        <v/>
      </c>
      <c r="G480" s="106" t="str">
        <f t="shared" si="62"/>
        <v/>
      </c>
      <c r="H480" s="106" t="str">
        <f t="shared" si="63"/>
        <v/>
      </c>
    </row>
    <row r="481" spans="1:8" x14ac:dyDescent="0.25">
      <c r="A481" s="93" t="str">
        <f t="shared" si="56"/>
        <v/>
      </c>
      <c r="B481" s="106" t="str">
        <f t="shared" si="61"/>
        <v/>
      </c>
      <c r="C481" s="107" t="str">
        <f t="shared" si="57"/>
        <v/>
      </c>
      <c r="D481" s="106" t="str">
        <f t="shared" si="58"/>
        <v/>
      </c>
      <c r="E481" s="106" t="str">
        <f t="shared" si="59"/>
        <v/>
      </c>
      <c r="F481" s="106" t="str">
        <f t="shared" si="60"/>
        <v/>
      </c>
      <c r="G481" s="106" t="str">
        <f t="shared" si="62"/>
        <v/>
      </c>
      <c r="H481" s="106" t="str">
        <f t="shared" si="63"/>
        <v/>
      </c>
    </row>
    <row r="482" spans="1:8" x14ac:dyDescent="0.25">
      <c r="A482" s="93" t="str">
        <f t="shared" si="56"/>
        <v/>
      </c>
      <c r="B482" s="106" t="str">
        <f t="shared" si="61"/>
        <v/>
      </c>
      <c r="C482" s="107" t="str">
        <f t="shared" si="57"/>
        <v/>
      </c>
      <c r="D482" s="106" t="str">
        <f t="shared" si="58"/>
        <v/>
      </c>
      <c r="E482" s="106" t="str">
        <f t="shared" si="59"/>
        <v/>
      </c>
      <c r="F482" s="106" t="str">
        <f t="shared" si="60"/>
        <v/>
      </c>
      <c r="G482" s="106" t="str">
        <f t="shared" si="62"/>
        <v/>
      </c>
      <c r="H482" s="106" t="str">
        <f t="shared" si="63"/>
        <v/>
      </c>
    </row>
    <row r="483" spans="1:8" x14ac:dyDescent="0.25">
      <c r="A483" s="93" t="str">
        <f t="shared" si="56"/>
        <v/>
      </c>
      <c r="B483" s="106" t="str">
        <f t="shared" si="61"/>
        <v/>
      </c>
      <c r="C483" s="107" t="str">
        <f t="shared" si="57"/>
        <v/>
      </c>
      <c r="D483" s="106" t="str">
        <f t="shared" si="58"/>
        <v/>
      </c>
      <c r="E483" s="106" t="str">
        <f t="shared" si="59"/>
        <v/>
      </c>
      <c r="F483" s="106" t="str">
        <f t="shared" si="60"/>
        <v/>
      </c>
      <c r="G483" s="106" t="str">
        <f t="shared" si="62"/>
        <v/>
      </c>
      <c r="H483" s="106" t="str">
        <f t="shared" si="63"/>
        <v/>
      </c>
    </row>
    <row r="484" spans="1:8" x14ac:dyDescent="0.25">
      <c r="A484" s="93" t="str">
        <f t="shared" si="56"/>
        <v/>
      </c>
      <c r="B484" s="106" t="str">
        <f t="shared" si="61"/>
        <v/>
      </c>
      <c r="C484" s="107" t="str">
        <f t="shared" si="57"/>
        <v/>
      </c>
      <c r="D484" s="106" t="str">
        <f t="shared" si="58"/>
        <v/>
      </c>
      <c r="E484" s="106" t="str">
        <f t="shared" si="59"/>
        <v/>
      </c>
      <c r="F484" s="106" t="str">
        <f t="shared" si="60"/>
        <v/>
      </c>
      <c r="G484" s="106" t="str">
        <f t="shared" si="62"/>
        <v/>
      </c>
      <c r="H484" s="106" t="str">
        <f t="shared" si="63"/>
        <v/>
      </c>
    </row>
    <row r="485" spans="1:8" x14ac:dyDescent="0.25">
      <c r="A485" s="93" t="str">
        <f t="shared" si="56"/>
        <v/>
      </c>
      <c r="B485" s="106" t="str">
        <f t="shared" si="61"/>
        <v/>
      </c>
      <c r="C485" s="107" t="str">
        <f t="shared" si="57"/>
        <v/>
      </c>
      <c r="D485" s="106" t="str">
        <f t="shared" si="58"/>
        <v/>
      </c>
      <c r="E485" s="106" t="str">
        <f t="shared" si="59"/>
        <v/>
      </c>
      <c r="F485" s="106" t="str">
        <f t="shared" si="60"/>
        <v/>
      </c>
      <c r="G485" s="106" t="str">
        <f t="shared" si="62"/>
        <v/>
      </c>
      <c r="H485" s="106" t="str">
        <f t="shared" si="63"/>
        <v/>
      </c>
    </row>
    <row r="486" spans="1:8" x14ac:dyDescent="0.25">
      <c r="A486" s="93" t="str">
        <f t="shared" si="56"/>
        <v/>
      </c>
      <c r="B486" s="106" t="str">
        <f t="shared" si="61"/>
        <v/>
      </c>
      <c r="C486" s="107" t="str">
        <f t="shared" si="57"/>
        <v/>
      </c>
      <c r="D486" s="106" t="str">
        <f t="shared" si="58"/>
        <v/>
      </c>
      <c r="E486" s="106" t="str">
        <f t="shared" si="59"/>
        <v/>
      </c>
      <c r="F486" s="106" t="str">
        <f t="shared" si="60"/>
        <v/>
      </c>
      <c r="G486" s="106" t="str">
        <f t="shared" si="62"/>
        <v/>
      </c>
      <c r="H486" s="106" t="str">
        <f t="shared" si="63"/>
        <v/>
      </c>
    </row>
    <row r="487" spans="1:8" x14ac:dyDescent="0.25">
      <c r="A487" s="93" t="str">
        <f t="shared" si="56"/>
        <v/>
      </c>
      <c r="B487" s="106" t="str">
        <f t="shared" si="61"/>
        <v/>
      </c>
      <c r="C487" s="107" t="str">
        <f t="shared" si="57"/>
        <v/>
      </c>
      <c r="D487" s="106" t="str">
        <f t="shared" si="58"/>
        <v/>
      </c>
      <c r="E487" s="106" t="str">
        <f t="shared" si="59"/>
        <v/>
      </c>
      <c r="F487" s="106" t="str">
        <f t="shared" si="60"/>
        <v/>
      </c>
      <c r="G487" s="106" t="str">
        <f t="shared" si="62"/>
        <v/>
      </c>
      <c r="H487" s="106" t="str">
        <f t="shared" si="63"/>
        <v/>
      </c>
    </row>
    <row r="488" spans="1:8" x14ac:dyDescent="0.25">
      <c r="A488" s="93" t="str">
        <f t="shared" si="56"/>
        <v/>
      </c>
      <c r="B488" s="106" t="str">
        <f t="shared" si="61"/>
        <v/>
      </c>
      <c r="C488" s="107" t="str">
        <f t="shared" si="57"/>
        <v/>
      </c>
      <c r="D488" s="106" t="str">
        <f t="shared" si="58"/>
        <v/>
      </c>
      <c r="E488" s="106" t="str">
        <f t="shared" si="59"/>
        <v/>
      </c>
      <c r="F488" s="106" t="str">
        <f t="shared" si="60"/>
        <v/>
      </c>
      <c r="G488" s="106" t="str">
        <f t="shared" si="62"/>
        <v/>
      </c>
      <c r="H488" s="106" t="str">
        <f t="shared" si="63"/>
        <v/>
      </c>
    </row>
    <row r="489" spans="1:8" x14ac:dyDescent="0.25">
      <c r="A489" s="93" t="str">
        <f t="shared" si="56"/>
        <v/>
      </c>
      <c r="B489" s="106" t="str">
        <f t="shared" si="61"/>
        <v/>
      </c>
      <c r="C489" s="107" t="str">
        <f t="shared" si="57"/>
        <v/>
      </c>
      <c r="D489" s="106" t="str">
        <f t="shared" si="58"/>
        <v/>
      </c>
      <c r="E489" s="106" t="str">
        <f t="shared" si="59"/>
        <v/>
      </c>
      <c r="F489" s="106" t="str">
        <f t="shared" si="60"/>
        <v/>
      </c>
      <c r="G489" s="106" t="str">
        <f t="shared" si="62"/>
        <v/>
      </c>
      <c r="H489" s="106" t="str">
        <f t="shared" si="63"/>
        <v/>
      </c>
    </row>
    <row r="490" spans="1:8" x14ac:dyDescent="0.25">
      <c r="A490" s="93" t="str">
        <f t="shared" si="56"/>
        <v/>
      </c>
      <c r="B490" s="106" t="str">
        <f t="shared" si="61"/>
        <v/>
      </c>
      <c r="C490" s="107" t="str">
        <f t="shared" si="57"/>
        <v/>
      </c>
      <c r="D490" s="106" t="str">
        <f t="shared" si="58"/>
        <v/>
      </c>
      <c r="E490" s="106" t="str">
        <f t="shared" si="59"/>
        <v/>
      </c>
      <c r="F490" s="106" t="str">
        <f t="shared" si="60"/>
        <v/>
      </c>
      <c r="G490" s="106" t="str">
        <f t="shared" si="62"/>
        <v/>
      </c>
      <c r="H490" s="106" t="str">
        <f t="shared" si="63"/>
        <v/>
      </c>
    </row>
    <row r="491" spans="1:8" x14ac:dyDescent="0.25">
      <c r="A491" s="93" t="str">
        <f t="shared" si="56"/>
        <v/>
      </c>
      <c r="B491" s="106" t="str">
        <f t="shared" si="61"/>
        <v/>
      </c>
      <c r="C491" s="107" t="str">
        <f t="shared" si="57"/>
        <v/>
      </c>
      <c r="D491" s="106" t="str">
        <f t="shared" si="58"/>
        <v/>
      </c>
      <c r="E491" s="106" t="str">
        <f t="shared" si="59"/>
        <v/>
      </c>
      <c r="F491" s="106" t="str">
        <f t="shared" si="60"/>
        <v/>
      </c>
      <c r="G491" s="106" t="str">
        <f t="shared" si="62"/>
        <v/>
      </c>
      <c r="H491" s="106" t="str">
        <f t="shared" si="63"/>
        <v/>
      </c>
    </row>
    <row r="492" spans="1:8" x14ac:dyDescent="0.25">
      <c r="A492" s="93" t="str">
        <f t="shared" si="56"/>
        <v/>
      </c>
      <c r="B492" s="106" t="str">
        <f t="shared" si="61"/>
        <v/>
      </c>
      <c r="C492" s="107" t="str">
        <f t="shared" si="57"/>
        <v/>
      </c>
      <c r="D492" s="106" t="str">
        <f t="shared" si="58"/>
        <v/>
      </c>
      <c r="E492" s="106" t="str">
        <f t="shared" si="59"/>
        <v/>
      </c>
      <c r="F492" s="106" t="str">
        <f t="shared" si="60"/>
        <v/>
      </c>
      <c r="G492" s="106" t="str">
        <f t="shared" si="62"/>
        <v/>
      </c>
      <c r="H492" s="106" t="str">
        <f t="shared" si="63"/>
        <v/>
      </c>
    </row>
    <row r="493" spans="1:8" x14ac:dyDescent="0.25">
      <c r="A493" s="93" t="str">
        <f t="shared" si="56"/>
        <v/>
      </c>
      <c r="B493" s="106" t="str">
        <f t="shared" si="61"/>
        <v/>
      </c>
      <c r="C493" s="107" t="str">
        <f t="shared" si="57"/>
        <v/>
      </c>
      <c r="D493" s="106" t="str">
        <f t="shared" si="58"/>
        <v/>
      </c>
      <c r="E493" s="106" t="str">
        <f t="shared" si="59"/>
        <v/>
      </c>
      <c r="F493" s="106" t="str">
        <f t="shared" si="60"/>
        <v/>
      </c>
      <c r="G493" s="106" t="str">
        <f t="shared" si="62"/>
        <v/>
      </c>
      <c r="H493" s="106" t="str">
        <f t="shared" si="63"/>
        <v/>
      </c>
    </row>
    <row r="494" spans="1:8" x14ac:dyDescent="0.25">
      <c r="A494" s="93" t="str">
        <f t="shared" si="56"/>
        <v/>
      </c>
      <c r="B494" s="106" t="str">
        <f t="shared" si="61"/>
        <v/>
      </c>
      <c r="C494" s="107" t="str">
        <f t="shared" si="57"/>
        <v/>
      </c>
      <c r="D494" s="106" t="str">
        <f t="shared" si="58"/>
        <v/>
      </c>
      <c r="E494" s="106" t="str">
        <f t="shared" si="59"/>
        <v/>
      </c>
      <c r="F494" s="106" t="str">
        <f t="shared" si="60"/>
        <v/>
      </c>
      <c r="G494" s="106" t="str">
        <f t="shared" si="62"/>
        <v/>
      </c>
      <c r="H494" s="106" t="str">
        <f t="shared" si="63"/>
        <v/>
      </c>
    </row>
    <row r="495" spans="1:8" x14ac:dyDescent="0.25">
      <c r="A495" s="93" t="str">
        <f t="shared" si="56"/>
        <v/>
      </c>
      <c r="B495" s="106" t="str">
        <f t="shared" si="61"/>
        <v/>
      </c>
      <c r="C495" s="107" t="str">
        <f t="shared" si="57"/>
        <v/>
      </c>
      <c r="D495" s="106" t="str">
        <f t="shared" si="58"/>
        <v/>
      </c>
      <c r="E495" s="106" t="str">
        <f t="shared" si="59"/>
        <v/>
      </c>
      <c r="F495" s="106" t="str">
        <f t="shared" si="60"/>
        <v/>
      </c>
      <c r="G495" s="106" t="str">
        <f t="shared" si="62"/>
        <v/>
      </c>
      <c r="H495" s="106" t="str">
        <f t="shared" si="63"/>
        <v/>
      </c>
    </row>
    <row r="496" spans="1:8" x14ac:dyDescent="0.25">
      <c r="A496" s="93" t="str">
        <f t="shared" si="56"/>
        <v/>
      </c>
      <c r="B496" s="106" t="str">
        <f t="shared" si="61"/>
        <v/>
      </c>
      <c r="C496" s="107" t="str">
        <f t="shared" si="57"/>
        <v/>
      </c>
      <c r="D496" s="106" t="str">
        <f t="shared" si="58"/>
        <v/>
      </c>
      <c r="E496" s="106" t="str">
        <f t="shared" si="59"/>
        <v/>
      </c>
      <c r="F496" s="106" t="str">
        <f t="shared" si="60"/>
        <v/>
      </c>
      <c r="G496" s="106" t="str">
        <f t="shared" si="62"/>
        <v/>
      </c>
      <c r="H496" s="106" t="str">
        <f t="shared" si="63"/>
        <v/>
      </c>
    </row>
    <row r="497" spans="1:8" x14ac:dyDescent="0.25">
      <c r="A497" s="93" t="str">
        <f t="shared" si="56"/>
        <v/>
      </c>
      <c r="B497" s="106" t="str">
        <f t="shared" si="61"/>
        <v/>
      </c>
      <c r="C497" s="107" t="str">
        <f t="shared" si="57"/>
        <v/>
      </c>
      <c r="D497" s="106" t="str">
        <f t="shared" si="58"/>
        <v/>
      </c>
      <c r="E497" s="106" t="str">
        <f t="shared" si="59"/>
        <v/>
      </c>
      <c r="F497" s="106" t="str">
        <f t="shared" si="60"/>
        <v/>
      </c>
      <c r="G497" s="106" t="str">
        <f t="shared" si="62"/>
        <v/>
      </c>
      <c r="H497" s="106" t="str">
        <f t="shared" si="63"/>
        <v/>
      </c>
    </row>
    <row r="498" spans="1:8" x14ac:dyDescent="0.25">
      <c r="A498" s="93" t="str">
        <f t="shared" si="56"/>
        <v/>
      </c>
      <c r="B498" s="106" t="str">
        <f t="shared" si="61"/>
        <v/>
      </c>
      <c r="C498" s="107" t="str">
        <f t="shared" si="57"/>
        <v/>
      </c>
      <c r="D498" s="106" t="str">
        <f t="shared" si="58"/>
        <v/>
      </c>
      <c r="E498" s="106" t="str">
        <f t="shared" si="59"/>
        <v/>
      </c>
      <c r="F498" s="106" t="str">
        <f t="shared" si="60"/>
        <v/>
      </c>
      <c r="G498" s="106" t="str">
        <f t="shared" si="62"/>
        <v/>
      </c>
      <c r="H498" s="106" t="str">
        <f t="shared" si="63"/>
        <v/>
      </c>
    </row>
    <row r="499" spans="1:8" x14ac:dyDescent="0.25">
      <c r="A499" s="93" t="str">
        <f t="shared" si="56"/>
        <v/>
      </c>
      <c r="B499" s="106" t="str">
        <f t="shared" si="61"/>
        <v/>
      </c>
      <c r="C499" s="107" t="str">
        <f t="shared" si="57"/>
        <v/>
      </c>
      <c r="D499" s="106" t="str">
        <f t="shared" si="58"/>
        <v/>
      </c>
      <c r="E499" s="106" t="str">
        <f t="shared" si="59"/>
        <v/>
      </c>
      <c r="F499" s="106" t="str">
        <f t="shared" si="60"/>
        <v/>
      </c>
      <c r="G499" s="106" t="str">
        <f t="shared" si="62"/>
        <v/>
      </c>
      <c r="H499" s="106" t="str">
        <f t="shared" si="63"/>
        <v/>
      </c>
    </row>
    <row r="500" spans="1:8" x14ac:dyDescent="0.25">
      <c r="A500" s="93" t="str">
        <f t="shared" si="56"/>
        <v/>
      </c>
      <c r="B500" s="106" t="str">
        <f t="shared" si="61"/>
        <v/>
      </c>
      <c r="C500" s="107" t="str">
        <f t="shared" si="57"/>
        <v/>
      </c>
      <c r="D500" s="106" t="str">
        <f t="shared" si="58"/>
        <v/>
      </c>
      <c r="E500" s="106" t="str">
        <f t="shared" si="59"/>
        <v/>
      </c>
      <c r="F500" s="106" t="str">
        <f t="shared" si="60"/>
        <v/>
      </c>
      <c r="G500" s="106" t="str">
        <f t="shared" si="62"/>
        <v/>
      </c>
      <c r="H500" s="106" t="str">
        <f t="shared" si="63"/>
        <v/>
      </c>
    </row>
    <row r="501" spans="1:8" x14ac:dyDescent="0.25">
      <c r="A501" s="93" t="str">
        <f t="shared" ref="A501:A564" si="64">IF(A500&lt;$B$5*$B$6,A500+1,"")</f>
        <v/>
      </c>
      <c r="B501" s="106" t="str">
        <f t="shared" si="61"/>
        <v/>
      </c>
      <c r="C501" s="107" t="str">
        <f t="shared" ref="C501:C564" si="65">IF(A501="","",$B$4/$B$6*F500)</f>
        <v/>
      </c>
      <c r="D501" s="106" t="str">
        <f t="shared" ref="D501:D564" si="66">IF(A501="","",B501-C501)</f>
        <v/>
      </c>
      <c r="E501" s="106" t="str">
        <f t="shared" ref="E501:E564" si="67">IF(A501="","",D501+E500)</f>
        <v/>
      </c>
      <c r="F501" s="106" t="str">
        <f t="shared" ref="F501:F564" si="68">IF(A501="","",$F$17-E501)</f>
        <v/>
      </c>
      <c r="G501" s="106" t="str">
        <f t="shared" si="62"/>
        <v/>
      </c>
      <c r="H501" s="106" t="str">
        <f t="shared" si="63"/>
        <v/>
      </c>
    </row>
    <row r="502" spans="1:8" x14ac:dyDescent="0.25">
      <c r="A502" s="93" t="str">
        <f t="shared" si="64"/>
        <v/>
      </c>
      <c r="B502" s="106" t="str">
        <f t="shared" si="61"/>
        <v/>
      </c>
      <c r="C502" s="107" t="str">
        <f t="shared" si="65"/>
        <v/>
      </c>
      <c r="D502" s="106" t="str">
        <f t="shared" si="66"/>
        <v/>
      </c>
      <c r="E502" s="106" t="str">
        <f t="shared" si="67"/>
        <v/>
      </c>
      <c r="F502" s="106" t="str">
        <f t="shared" si="68"/>
        <v/>
      </c>
      <c r="G502" s="106" t="str">
        <f t="shared" si="62"/>
        <v/>
      </c>
      <c r="H502" s="106" t="str">
        <f t="shared" si="63"/>
        <v/>
      </c>
    </row>
    <row r="503" spans="1:8" x14ac:dyDescent="0.25">
      <c r="A503" s="93" t="str">
        <f t="shared" si="64"/>
        <v/>
      </c>
      <c r="B503" s="106" t="str">
        <f t="shared" si="61"/>
        <v/>
      </c>
      <c r="C503" s="107" t="str">
        <f t="shared" si="65"/>
        <v/>
      </c>
      <c r="D503" s="106" t="str">
        <f t="shared" si="66"/>
        <v/>
      </c>
      <c r="E503" s="106" t="str">
        <f t="shared" si="67"/>
        <v/>
      </c>
      <c r="F503" s="106" t="str">
        <f t="shared" si="68"/>
        <v/>
      </c>
      <c r="G503" s="106" t="str">
        <f t="shared" si="62"/>
        <v/>
      </c>
      <c r="H503" s="106" t="str">
        <f t="shared" si="63"/>
        <v/>
      </c>
    </row>
    <row r="504" spans="1:8" x14ac:dyDescent="0.25">
      <c r="A504" s="93" t="str">
        <f t="shared" si="64"/>
        <v/>
      </c>
      <c r="B504" s="106" t="str">
        <f t="shared" si="61"/>
        <v/>
      </c>
      <c r="C504" s="107" t="str">
        <f t="shared" si="65"/>
        <v/>
      </c>
      <c r="D504" s="106" t="str">
        <f t="shared" si="66"/>
        <v/>
      </c>
      <c r="E504" s="106" t="str">
        <f t="shared" si="67"/>
        <v/>
      </c>
      <c r="F504" s="106" t="str">
        <f t="shared" si="68"/>
        <v/>
      </c>
      <c r="G504" s="106" t="str">
        <f t="shared" si="62"/>
        <v/>
      </c>
      <c r="H504" s="106" t="str">
        <f t="shared" si="63"/>
        <v/>
      </c>
    </row>
    <row r="505" spans="1:8" x14ac:dyDescent="0.25">
      <c r="A505" s="93" t="str">
        <f t="shared" si="64"/>
        <v/>
      </c>
      <c r="B505" s="106" t="str">
        <f t="shared" ref="B505:B568" si="69">IF(A505="","",-PMT($B$4/$B$6,$B$5*$B$6,$B$3,,$B$12))</f>
        <v/>
      </c>
      <c r="C505" s="107" t="str">
        <f t="shared" si="65"/>
        <v/>
      </c>
      <c r="D505" s="106" t="str">
        <f t="shared" si="66"/>
        <v/>
      </c>
      <c r="E505" s="106" t="str">
        <f t="shared" si="67"/>
        <v/>
      </c>
      <c r="F505" s="106" t="str">
        <f t="shared" si="68"/>
        <v/>
      </c>
      <c r="G505" s="106" t="str">
        <f t="shared" si="62"/>
        <v/>
      </c>
      <c r="H505" s="106" t="str">
        <f t="shared" si="63"/>
        <v/>
      </c>
    </row>
    <row r="506" spans="1:8" x14ac:dyDescent="0.25">
      <c r="A506" s="93" t="str">
        <f t="shared" si="64"/>
        <v/>
      </c>
      <c r="B506" s="106" t="str">
        <f t="shared" si="69"/>
        <v/>
      </c>
      <c r="C506" s="107" t="str">
        <f t="shared" si="65"/>
        <v/>
      </c>
      <c r="D506" s="106" t="str">
        <f t="shared" si="66"/>
        <v/>
      </c>
      <c r="E506" s="106" t="str">
        <f t="shared" si="67"/>
        <v/>
      </c>
      <c r="F506" s="106" t="str">
        <f t="shared" si="68"/>
        <v/>
      </c>
      <c r="G506" s="106" t="str">
        <f t="shared" si="62"/>
        <v/>
      </c>
      <c r="H506" s="106" t="str">
        <f t="shared" si="63"/>
        <v/>
      </c>
    </row>
    <row r="507" spans="1:8" x14ac:dyDescent="0.25">
      <c r="A507" s="93" t="str">
        <f t="shared" si="64"/>
        <v/>
      </c>
      <c r="B507" s="106" t="str">
        <f t="shared" si="69"/>
        <v/>
      </c>
      <c r="C507" s="107" t="str">
        <f t="shared" si="65"/>
        <v/>
      </c>
      <c r="D507" s="106" t="str">
        <f t="shared" si="66"/>
        <v/>
      </c>
      <c r="E507" s="106" t="str">
        <f t="shared" si="67"/>
        <v/>
      </c>
      <c r="F507" s="106" t="str">
        <f t="shared" si="68"/>
        <v/>
      </c>
      <c r="G507" s="106" t="str">
        <f t="shared" si="62"/>
        <v/>
      </c>
      <c r="H507" s="106" t="str">
        <f t="shared" si="63"/>
        <v/>
      </c>
    </row>
    <row r="508" spans="1:8" x14ac:dyDescent="0.25">
      <c r="A508" s="93" t="str">
        <f t="shared" si="64"/>
        <v/>
      </c>
      <c r="B508" s="106" t="str">
        <f t="shared" si="69"/>
        <v/>
      </c>
      <c r="C508" s="107" t="str">
        <f t="shared" si="65"/>
        <v/>
      </c>
      <c r="D508" s="106" t="str">
        <f t="shared" si="66"/>
        <v/>
      </c>
      <c r="E508" s="106" t="str">
        <f t="shared" si="67"/>
        <v/>
      </c>
      <c r="F508" s="106" t="str">
        <f t="shared" si="68"/>
        <v/>
      </c>
      <c r="G508" s="106" t="str">
        <f t="shared" si="62"/>
        <v/>
      </c>
      <c r="H508" s="106" t="str">
        <f t="shared" si="63"/>
        <v/>
      </c>
    </row>
    <row r="509" spans="1:8" x14ac:dyDescent="0.25">
      <c r="A509" s="93" t="str">
        <f t="shared" si="64"/>
        <v/>
      </c>
      <c r="B509" s="106" t="str">
        <f t="shared" si="69"/>
        <v/>
      </c>
      <c r="C509" s="107" t="str">
        <f t="shared" si="65"/>
        <v/>
      </c>
      <c r="D509" s="106" t="str">
        <f t="shared" si="66"/>
        <v/>
      </c>
      <c r="E509" s="106" t="str">
        <f t="shared" si="67"/>
        <v/>
      </c>
      <c r="F509" s="106" t="str">
        <f t="shared" si="68"/>
        <v/>
      </c>
      <c r="G509" s="106" t="str">
        <f t="shared" si="62"/>
        <v/>
      </c>
      <c r="H509" s="106" t="str">
        <f t="shared" si="63"/>
        <v/>
      </c>
    </row>
    <row r="510" spans="1:8" x14ac:dyDescent="0.25">
      <c r="A510" s="93" t="str">
        <f t="shared" si="64"/>
        <v/>
      </c>
      <c r="B510" s="106" t="str">
        <f t="shared" si="69"/>
        <v/>
      </c>
      <c r="C510" s="107" t="str">
        <f t="shared" si="65"/>
        <v/>
      </c>
      <c r="D510" s="106" t="str">
        <f t="shared" si="66"/>
        <v/>
      </c>
      <c r="E510" s="106" t="str">
        <f t="shared" si="67"/>
        <v/>
      </c>
      <c r="F510" s="106" t="str">
        <f t="shared" si="68"/>
        <v/>
      </c>
      <c r="G510" s="106" t="str">
        <f t="shared" si="62"/>
        <v/>
      </c>
      <c r="H510" s="106" t="str">
        <f t="shared" si="63"/>
        <v/>
      </c>
    </row>
    <row r="511" spans="1:8" x14ac:dyDescent="0.25">
      <c r="A511" s="93" t="str">
        <f t="shared" si="64"/>
        <v/>
      </c>
      <c r="B511" s="106" t="str">
        <f t="shared" si="69"/>
        <v/>
      </c>
      <c r="C511" s="107" t="str">
        <f t="shared" si="65"/>
        <v/>
      </c>
      <c r="D511" s="106" t="str">
        <f t="shared" si="66"/>
        <v/>
      </c>
      <c r="E511" s="106" t="str">
        <f t="shared" si="67"/>
        <v/>
      </c>
      <c r="F511" s="106" t="str">
        <f t="shared" si="68"/>
        <v/>
      </c>
      <c r="G511" s="106" t="str">
        <f t="shared" si="62"/>
        <v/>
      </c>
      <c r="H511" s="106" t="str">
        <f t="shared" si="63"/>
        <v/>
      </c>
    </row>
    <row r="512" spans="1:8" x14ac:dyDescent="0.25">
      <c r="A512" s="93" t="str">
        <f t="shared" si="64"/>
        <v/>
      </c>
      <c r="B512" s="106" t="str">
        <f t="shared" si="69"/>
        <v/>
      </c>
      <c r="C512" s="107" t="str">
        <f t="shared" si="65"/>
        <v/>
      </c>
      <c r="D512" s="106" t="str">
        <f t="shared" si="66"/>
        <v/>
      </c>
      <c r="E512" s="106" t="str">
        <f t="shared" si="67"/>
        <v/>
      </c>
      <c r="F512" s="106" t="str">
        <f t="shared" si="68"/>
        <v/>
      </c>
      <c r="G512" s="106" t="str">
        <f t="shared" si="62"/>
        <v/>
      </c>
      <c r="H512" s="106" t="str">
        <f t="shared" si="63"/>
        <v/>
      </c>
    </row>
    <row r="513" spans="1:8" x14ac:dyDescent="0.25">
      <c r="A513" s="93" t="str">
        <f t="shared" si="64"/>
        <v/>
      </c>
      <c r="B513" s="106" t="str">
        <f t="shared" si="69"/>
        <v/>
      </c>
      <c r="C513" s="107" t="str">
        <f t="shared" si="65"/>
        <v/>
      </c>
      <c r="D513" s="106" t="str">
        <f t="shared" si="66"/>
        <v/>
      </c>
      <c r="E513" s="106" t="str">
        <f t="shared" si="67"/>
        <v/>
      </c>
      <c r="F513" s="106" t="str">
        <f t="shared" si="68"/>
        <v/>
      </c>
      <c r="G513" s="106" t="str">
        <f t="shared" si="62"/>
        <v/>
      </c>
      <c r="H513" s="106" t="str">
        <f t="shared" si="63"/>
        <v/>
      </c>
    </row>
    <row r="514" spans="1:8" x14ac:dyDescent="0.25">
      <c r="A514" s="93" t="str">
        <f t="shared" si="64"/>
        <v/>
      </c>
      <c r="B514" s="106" t="str">
        <f t="shared" si="69"/>
        <v/>
      </c>
      <c r="C514" s="107" t="str">
        <f t="shared" si="65"/>
        <v/>
      </c>
      <c r="D514" s="106" t="str">
        <f t="shared" si="66"/>
        <v/>
      </c>
      <c r="E514" s="106" t="str">
        <f t="shared" si="67"/>
        <v/>
      </c>
      <c r="F514" s="106" t="str">
        <f t="shared" si="68"/>
        <v/>
      </c>
      <c r="G514" s="106" t="str">
        <f t="shared" si="62"/>
        <v/>
      </c>
      <c r="H514" s="106" t="str">
        <f t="shared" si="63"/>
        <v/>
      </c>
    </row>
    <row r="515" spans="1:8" x14ac:dyDescent="0.25">
      <c r="A515" s="93" t="str">
        <f t="shared" si="64"/>
        <v/>
      </c>
      <c r="B515" s="106" t="str">
        <f t="shared" si="69"/>
        <v/>
      </c>
      <c r="C515" s="107" t="str">
        <f t="shared" si="65"/>
        <v/>
      </c>
      <c r="D515" s="106" t="str">
        <f t="shared" si="66"/>
        <v/>
      </c>
      <c r="E515" s="106" t="str">
        <f t="shared" si="67"/>
        <v/>
      </c>
      <c r="F515" s="106" t="str">
        <f t="shared" si="68"/>
        <v/>
      </c>
      <c r="G515" s="106" t="str">
        <f t="shared" si="62"/>
        <v/>
      </c>
      <c r="H515" s="106" t="str">
        <f t="shared" si="63"/>
        <v/>
      </c>
    </row>
    <row r="516" spans="1:8" x14ac:dyDescent="0.25">
      <c r="A516" s="93" t="str">
        <f t="shared" si="64"/>
        <v/>
      </c>
      <c r="B516" s="106" t="str">
        <f t="shared" si="69"/>
        <v/>
      </c>
      <c r="C516" s="107" t="str">
        <f t="shared" si="65"/>
        <v/>
      </c>
      <c r="D516" s="106" t="str">
        <f t="shared" si="66"/>
        <v/>
      </c>
      <c r="E516" s="106" t="str">
        <f t="shared" si="67"/>
        <v/>
      </c>
      <c r="F516" s="106" t="str">
        <f t="shared" si="68"/>
        <v/>
      </c>
      <c r="G516" s="106" t="str">
        <f t="shared" si="62"/>
        <v/>
      </c>
      <c r="H516" s="106" t="str">
        <f t="shared" si="63"/>
        <v/>
      </c>
    </row>
    <row r="517" spans="1:8" x14ac:dyDescent="0.25">
      <c r="A517" s="93" t="str">
        <f t="shared" si="64"/>
        <v/>
      </c>
      <c r="B517" s="106" t="str">
        <f t="shared" si="69"/>
        <v/>
      </c>
      <c r="C517" s="107" t="str">
        <f t="shared" si="65"/>
        <v/>
      </c>
      <c r="D517" s="106" t="str">
        <f t="shared" si="66"/>
        <v/>
      </c>
      <c r="E517" s="106" t="str">
        <f t="shared" si="67"/>
        <v/>
      </c>
      <c r="F517" s="106" t="str">
        <f t="shared" si="68"/>
        <v/>
      </c>
      <c r="G517" s="106" t="str">
        <f t="shared" si="62"/>
        <v/>
      </c>
      <c r="H517" s="106" t="str">
        <f t="shared" si="63"/>
        <v/>
      </c>
    </row>
    <row r="518" spans="1:8" x14ac:dyDescent="0.25">
      <c r="A518" s="93" t="str">
        <f t="shared" si="64"/>
        <v/>
      </c>
      <c r="B518" s="106" t="str">
        <f t="shared" si="69"/>
        <v/>
      </c>
      <c r="C518" s="107" t="str">
        <f t="shared" si="65"/>
        <v/>
      </c>
      <c r="D518" s="106" t="str">
        <f t="shared" si="66"/>
        <v/>
      </c>
      <c r="E518" s="106" t="str">
        <f t="shared" si="67"/>
        <v/>
      </c>
      <c r="F518" s="106" t="str">
        <f t="shared" si="68"/>
        <v/>
      </c>
      <c r="G518" s="106" t="str">
        <f t="shared" si="62"/>
        <v/>
      </c>
      <c r="H518" s="106" t="str">
        <f t="shared" si="63"/>
        <v/>
      </c>
    </row>
    <row r="519" spans="1:8" x14ac:dyDescent="0.25">
      <c r="A519" s="93" t="str">
        <f t="shared" si="64"/>
        <v/>
      </c>
      <c r="B519" s="106" t="str">
        <f t="shared" si="69"/>
        <v/>
      </c>
      <c r="C519" s="107" t="str">
        <f t="shared" si="65"/>
        <v/>
      </c>
      <c r="D519" s="106" t="str">
        <f t="shared" si="66"/>
        <v/>
      </c>
      <c r="E519" s="106" t="str">
        <f t="shared" si="67"/>
        <v/>
      </c>
      <c r="F519" s="106" t="str">
        <f t="shared" si="68"/>
        <v/>
      </c>
      <c r="G519" s="106" t="str">
        <f t="shared" si="62"/>
        <v/>
      </c>
      <c r="H519" s="106" t="str">
        <f t="shared" si="63"/>
        <v/>
      </c>
    </row>
    <row r="520" spans="1:8" x14ac:dyDescent="0.25">
      <c r="A520" s="93" t="str">
        <f t="shared" si="64"/>
        <v/>
      </c>
      <c r="B520" s="106" t="str">
        <f t="shared" si="69"/>
        <v/>
      </c>
      <c r="C520" s="107" t="str">
        <f t="shared" si="65"/>
        <v/>
      </c>
      <c r="D520" s="106" t="str">
        <f t="shared" si="66"/>
        <v/>
      </c>
      <c r="E520" s="106" t="str">
        <f t="shared" si="67"/>
        <v/>
      </c>
      <c r="F520" s="106" t="str">
        <f t="shared" si="68"/>
        <v/>
      </c>
      <c r="G520" s="106" t="str">
        <f t="shared" si="62"/>
        <v/>
      </c>
      <c r="H520" s="106" t="str">
        <f t="shared" si="63"/>
        <v/>
      </c>
    </row>
    <row r="521" spans="1:8" x14ac:dyDescent="0.25">
      <c r="A521" s="93" t="str">
        <f t="shared" si="64"/>
        <v/>
      </c>
      <c r="B521" s="106" t="str">
        <f t="shared" si="69"/>
        <v/>
      </c>
      <c r="C521" s="107" t="str">
        <f t="shared" si="65"/>
        <v/>
      </c>
      <c r="D521" s="106" t="str">
        <f t="shared" si="66"/>
        <v/>
      </c>
      <c r="E521" s="106" t="str">
        <f t="shared" si="67"/>
        <v/>
      </c>
      <c r="F521" s="106" t="str">
        <f t="shared" si="68"/>
        <v/>
      </c>
      <c r="G521" s="106" t="str">
        <f t="shared" si="62"/>
        <v/>
      </c>
      <c r="H521" s="106" t="str">
        <f t="shared" si="63"/>
        <v/>
      </c>
    </row>
    <row r="522" spans="1:8" x14ac:dyDescent="0.25">
      <c r="A522" s="93" t="str">
        <f t="shared" si="64"/>
        <v/>
      </c>
      <c r="B522" s="106" t="str">
        <f t="shared" si="69"/>
        <v/>
      </c>
      <c r="C522" s="107" t="str">
        <f t="shared" si="65"/>
        <v/>
      </c>
      <c r="D522" s="106" t="str">
        <f t="shared" si="66"/>
        <v/>
      </c>
      <c r="E522" s="106" t="str">
        <f t="shared" si="67"/>
        <v/>
      </c>
      <c r="F522" s="106" t="str">
        <f t="shared" si="68"/>
        <v/>
      </c>
      <c r="G522" s="106" t="str">
        <f t="shared" si="62"/>
        <v/>
      </c>
      <c r="H522" s="106" t="str">
        <f t="shared" si="63"/>
        <v/>
      </c>
    </row>
    <row r="523" spans="1:8" x14ac:dyDescent="0.25">
      <c r="A523" s="93" t="str">
        <f t="shared" si="64"/>
        <v/>
      </c>
      <c r="B523" s="106" t="str">
        <f t="shared" si="69"/>
        <v/>
      </c>
      <c r="C523" s="107" t="str">
        <f t="shared" si="65"/>
        <v/>
      </c>
      <c r="D523" s="106" t="str">
        <f t="shared" si="66"/>
        <v/>
      </c>
      <c r="E523" s="106" t="str">
        <f t="shared" si="67"/>
        <v/>
      </c>
      <c r="F523" s="106" t="str">
        <f t="shared" si="68"/>
        <v/>
      </c>
      <c r="G523" s="106" t="str">
        <f t="shared" si="62"/>
        <v/>
      </c>
      <c r="H523" s="106" t="str">
        <f t="shared" si="63"/>
        <v/>
      </c>
    </row>
    <row r="524" spans="1:8" x14ac:dyDescent="0.25">
      <c r="A524" s="93" t="str">
        <f t="shared" si="64"/>
        <v/>
      </c>
      <c r="B524" s="106" t="str">
        <f t="shared" si="69"/>
        <v/>
      </c>
      <c r="C524" s="107" t="str">
        <f t="shared" si="65"/>
        <v/>
      </c>
      <c r="D524" s="106" t="str">
        <f t="shared" si="66"/>
        <v/>
      </c>
      <c r="E524" s="106" t="str">
        <f t="shared" si="67"/>
        <v/>
      </c>
      <c r="F524" s="106" t="str">
        <f t="shared" si="68"/>
        <v/>
      </c>
      <c r="G524" s="106" t="str">
        <f t="shared" si="62"/>
        <v/>
      </c>
      <c r="H524" s="106" t="str">
        <f t="shared" si="63"/>
        <v/>
      </c>
    </row>
    <row r="525" spans="1:8" x14ac:dyDescent="0.25">
      <c r="A525" s="93" t="str">
        <f t="shared" si="64"/>
        <v/>
      </c>
      <c r="B525" s="106" t="str">
        <f t="shared" si="69"/>
        <v/>
      </c>
      <c r="C525" s="107" t="str">
        <f t="shared" si="65"/>
        <v/>
      </c>
      <c r="D525" s="106" t="str">
        <f t="shared" si="66"/>
        <v/>
      </c>
      <c r="E525" s="106" t="str">
        <f t="shared" si="67"/>
        <v/>
      </c>
      <c r="F525" s="106" t="str">
        <f t="shared" si="68"/>
        <v/>
      </c>
      <c r="G525" s="106" t="str">
        <f t="shared" si="62"/>
        <v/>
      </c>
      <c r="H525" s="106" t="str">
        <f t="shared" si="63"/>
        <v/>
      </c>
    </row>
    <row r="526" spans="1:8" x14ac:dyDescent="0.25">
      <c r="A526" s="93" t="str">
        <f t="shared" si="64"/>
        <v/>
      </c>
      <c r="B526" s="106" t="str">
        <f t="shared" si="69"/>
        <v/>
      </c>
      <c r="C526" s="107" t="str">
        <f t="shared" si="65"/>
        <v/>
      </c>
      <c r="D526" s="106" t="str">
        <f t="shared" si="66"/>
        <v/>
      </c>
      <c r="E526" s="106" t="str">
        <f t="shared" si="67"/>
        <v/>
      </c>
      <c r="F526" s="106" t="str">
        <f t="shared" si="68"/>
        <v/>
      </c>
      <c r="G526" s="106" t="str">
        <f t="shared" si="62"/>
        <v/>
      </c>
      <c r="H526" s="106" t="str">
        <f t="shared" si="63"/>
        <v/>
      </c>
    </row>
    <row r="527" spans="1:8" x14ac:dyDescent="0.25">
      <c r="A527" s="93" t="str">
        <f t="shared" si="64"/>
        <v/>
      </c>
      <c r="B527" s="106" t="str">
        <f t="shared" si="69"/>
        <v/>
      </c>
      <c r="C527" s="107" t="str">
        <f t="shared" si="65"/>
        <v/>
      </c>
      <c r="D527" s="106" t="str">
        <f t="shared" si="66"/>
        <v/>
      </c>
      <c r="E527" s="106" t="str">
        <f t="shared" si="67"/>
        <v/>
      </c>
      <c r="F527" s="106" t="str">
        <f t="shared" si="68"/>
        <v/>
      </c>
      <c r="G527" s="106" t="str">
        <f t="shared" si="62"/>
        <v/>
      </c>
      <c r="H527" s="106" t="str">
        <f t="shared" si="63"/>
        <v/>
      </c>
    </row>
    <row r="528" spans="1:8" x14ac:dyDescent="0.25">
      <c r="A528" s="93" t="str">
        <f t="shared" si="64"/>
        <v/>
      </c>
      <c r="B528" s="106" t="str">
        <f t="shared" si="69"/>
        <v/>
      </c>
      <c r="C528" s="107" t="str">
        <f t="shared" si="65"/>
        <v/>
      </c>
      <c r="D528" s="106" t="str">
        <f t="shared" si="66"/>
        <v/>
      </c>
      <c r="E528" s="106" t="str">
        <f t="shared" si="67"/>
        <v/>
      </c>
      <c r="F528" s="106" t="str">
        <f t="shared" si="68"/>
        <v/>
      </c>
      <c r="G528" s="106" t="str">
        <f t="shared" si="62"/>
        <v/>
      </c>
      <c r="H528" s="106" t="str">
        <f t="shared" si="63"/>
        <v/>
      </c>
    </row>
    <row r="529" spans="1:8" x14ac:dyDescent="0.25">
      <c r="A529" s="93" t="str">
        <f t="shared" si="64"/>
        <v/>
      </c>
      <c r="B529" s="106" t="str">
        <f t="shared" si="69"/>
        <v/>
      </c>
      <c r="C529" s="107" t="str">
        <f t="shared" si="65"/>
        <v/>
      </c>
      <c r="D529" s="106" t="str">
        <f t="shared" si="66"/>
        <v/>
      </c>
      <c r="E529" s="106" t="str">
        <f t="shared" si="67"/>
        <v/>
      </c>
      <c r="F529" s="106" t="str">
        <f t="shared" si="68"/>
        <v/>
      </c>
      <c r="G529" s="106" t="str">
        <f t="shared" si="62"/>
        <v/>
      </c>
      <c r="H529" s="106" t="str">
        <f t="shared" si="63"/>
        <v/>
      </c>
    </row>
    <row r="530" spans="1:8" x14ac:dyDescent="0.25">
      <c r="A530" s="93" t="str">
        <f t="shared" si="64"/>
        <v/>
      </c>
      <c r="B530" s="106" t="str">
        <f t="shared" si="69"/>
        <v/>
      </c>
      <c r="C530" s="107" t="str">
        <f t="shared" si="65"/>
        <v/>
      </c>
      <c r="D530" s="106" t="str">
        <f t="shared" si="66"/>
        <v/>
      </c>
      <c r="E530" s="106" t="str">
        <f t="shared" si="67"/>
        <v/>
      </c>
      <c r="F530" s="106" t="str">
        <f t="shared" si="68"/>
        <v/>
      </c>
      <c r="G530" s="106" t="str">
        <f t="shared" si="62"/>
        <v/>
      </c>
      <c r="H530" s="106" t="str">
        <f t="shared" si="63"/>
        <v/>
      </c>
    </row>
    <row r="531" spans="1:8" x14ac:dyDescent="0.25">
      <c r="A531" s="93" t="str">
        <f t="shared" si="64"/>
        <v/>
      </c>
      <c r="B531" s="106" t="str">
        <f t="shared" si="69"/>
        <v/>
      </c>
      <c r="C531" s="107" t="str">
        <f t="shared" si="65"/>
        <v/>
      </c>
      <c r="D531" s="106" t="str">
        <f t="shared" si="66"/>
        <v/>
      </c>
      <c r="E531" s="106" t="str">
        <f t="shared" si="67"/>
        <v/>
      </c>
      <c r="F531" s="106" t="str">
        <f t="shared" si="68"/>
        <v/>
      </c>
      <c r="G531" s="106" t="str">
        <f t="shared" ref="G531:G594" si="70">IF(A531="","",$B$11*F531)</f>
        <v/>
      </c>
      <c r="H531" s="106" t="str">
        <f t="shared" ref="H531:H594" si="71">IF(A531="","",F531+G531)</f>
        <v/>
      </c>
    </row>
    <row r="532" spans="1:8" x14ac:dyDescent="0.25">
      <c r="A532" s="93" t="str">
        <f t="shared" si="64"/>
        <v/>
      </c>
      <c r="B532" s="106" t="str">
        <f t="shared" si="69"/>
        <v/>
      </c>
      <c r="C532" s="107" t="str">
        <f t="shared" si="65"/>
        <v/>
      </c>
      <c r="D532" s="106" t="str">
        <f t="shared" si="66"/>
        <v/>
      </c>
      <c r="E532" s="106" t="str">
        <f t="shared" si="67"/>
        <v/>
      </c>
      <c r="F532" s="106" t="str">
        <f t="shared" si="68"/>
        <v/>
      </c>
      <c r="G532" s="106" t="str">
        <f t="shared" si="70"/>
        <v/>
      </c>
      <c r="H532" s="106" t="str">
        <f t="shared" si="71"/>
        <v/>
      </c>
    </row>
    <row r="533" spans="1:8" x14ac:dyDescent="0.25">
      <c r="A533" s="93" t="str">
        <f t="shared" si="64"/>
        <v/>
      </c>
      <c r="B533" s="106" t="str">
        <f t="shared" si="69"/>
        <v/>
      </c>
      <c r="C533" s="107" t="str">
        <f t="shared" si="65"/>
        <v/>
      </c>
      <c r="D533" s="106" t="str">
        <f t="shared" si="66"/>
        <v/>
      </c>
      <c r="E533" s="106" t="str">
        <f t="shared" si="67"/>
        <v/>
      </c>
      <c r="F533" s="106" t="str">
        <f t="shared" si="68"/>
        <v/>
      </c>
      <c r="G533" s="106" t="str">
        <f t="shared" si="70"/>
        <v/>
      </c>
      <c r="H533" s="106" t="str">
        <f t="shared" si="71"/>
        <v/>
      </c>
    </row>
    <row r="534" spans="1:8" x14ac:dyDescent="0.25">
      <c r="A534" s="93" t="str">
        <f t="shared" si="64"/>
        <v/>
      </c>
      <c r="B534" s="106" t="str">
        <f t="shared" si="69"/>
        <v/>
      </c>
      <c r="C534" s="107" t="str">
        <f t="shared" si="65"/>
        <v/>
      </c>
      <c r="D534" s="106" t="str">
        <f t="shared" si="66"/>
        <v/>
      </c>
      <c r="E534" s="106" t="str">
        <f t="shared" si="67"/>
        <v/>
      </c>
      <c r="F534" s="106" t="str">
        <f t="shared" si="68"/>
        <v/>
      </c>
      <c r="G534" s="106" t="str">
        <f t="shared" si="70"/>
        <v/>
      </c>
      <c r="H534" s="106" t="str">
        <f t="shared" si="71"/>
        <v/>
      </c>
    </row>
    <row r="535" spans="1:8" x14ac:dyDescent="0.25">
      <c r="A535" s="93" t="str">
        <f t="shared" si="64"/>
        <v/>
      </c>
      <c r="B535" s="106" t="str">
        <f t="shared" si="69"/>
        <v/>
      </c>
      <c r="C535" s="107" t="str">
        <f t="shared" si="65"/>
        <v/>
      </c>
      <c r="D535" s="106" t="str">
        <f t="shared" si="66"/>
        <v/>
      </c>
      <c r="E535" s="106" t="str">
        <f t="shared" si="67"/>
        <v/>
      </c>
      <c r="F535" s="106" t="str">
        <f t="shared" si="68"/>
        <v/>
      </c>
      <c r="G535" s="106" t="str">
        <f t="shared" si="70"/>
        <v/>
      </c>
      <c r="H535" s="106" t="str">
        <f t="shared" si="71"/>
        <v/>
      </c>
    </row>
    <row r="536" spans="1:8" x14ac:dyDescent="0.25">
      <c r="A536" s="93" t="str">
        <f t="shared" si="64"/>
        <v/>
      </c>
      <c r="B536" s="106" t="str">
        <f t="shared" si="69"/>
        <v/>
      </c>
      <c r="C536" s="107" t="str">
        <f t="shared" si="65"/>
        <v/>
      </c>
      <c r="D536" s="106" t="str">
        <f t="shared" si="66"/>
        <v/>
      </c>
      <c r="E536" s="106" t="str">
        <f t="shared" si="67"/>
        <v/>
      </c>
      <c r="F536" s="106" t="str">
        <f t="shared" si="68"/>
        <v/>
      </c>
      <c r="G536" s="106" t="str">
        <f t="shared" si="70"/>
        <v/>
      </c>
      <c r="H536" s="106" t="str">
        <f t="shared" si="71"/>
        <v/>
      </c>
    </row>
    <row r="537" spans="1:8" x14ac:dyDescent="0.25">
      <c r="A537" s="93" t="str">
        <f t="shared" si="64"/>
        <v/>
      </c>
      <c r="B537" s="106" t="str">
        <f t="shared" si="69"/>
        <v/>
      </c>
      <c r="C537" s="107" t="str">
        <f t="shared" si="65"/>
        <v/>
      </c>
      <c r="D537" s="106" t="str">
        <f t="shared" si="66"/>
        <v/>
      </c>
      <c r="E537" s="106" t="str">
        <f t="shared" si="67"/>
        <v/>
      </c>
      <c r="F537" s="106" t="str">
        <f t="shared" si="68"/>
        <v/>
      </c>
      <c r="G537" s="106" t="str">
        <f t="shared" si="70"/>
        <v/>
      </c>
      <c r="H537" s="106" t="str">
        <f t="shared" si="71"/>
        <v/>
      </c>
    </row>
    <row r="538" spans="1:8" x14ac:dyDescent="0.25">
      <c r="A538" s="93" t="str">
        <f t="shared" si="64"/>
        <v/>
      </c>
      <c r="B538" s="106" t="str">
        <f t="shared" si="69"/>
        <v/>
      </c>
      <c r="C538" s="107" t="str">
        <f t="shared" si="65"/>
        <v/>
      </c>
      <c r="D538" s="106" t="str">
        <f t="shared" si="66"/>
        <v/>
      </c>
      <c r="E538" s="106" t="str">
        <f t="shared" si="67"/>
        <v/>
      </c>
      <c r="F538" s="106" t="str">
        <f t="shared" si="68"/>
        <v/>
      </c>
      <c r="G538" s="106" t="str">
        <f t="shared" si="70"/>
        <v/>
      </c>
      <c r="H538" s="106" t="str">
        <f t="shared" si="71"/>
        <v/>
      </c>
    </row>
    <row r="539" spans="1:8" x14ac:dyDescent="0.25">
      <c r="A539" s="93" t="str">
        <f t="shared" si="64"/>
        <v/>
      </c>
      <c r="B539" s="106" t="str">
        <f t="shared" si="69"/>
        <v/>
      </c>
      <c r="C539" s="107" t="str">
        <f t="shared" si="65"/>
        <v/>
      </c>
      <c r="D539" s="106" t="str">
        <f t="shared" si="66"/>
        <v/>
      </c>
      <c r="E539" s="106" t="str">
        <f t="shared" si="67"/>
        <v/>
      </c>
      <c r="F539" s="106" t="str">
        <f t="shared" si="68"/>
        <v/>
      </c>
      <c r="G539" s="106" t="str">
        <f t="shared" si="70"/>
        <v/>
      </c>
      <c r="H539" s="106" t="str">
        <f t="shared" si="71"/>
        <v/>
      </c>
    </row>
    <row r="540" spans="1:8" x14ac:dyDescent="0.25">
      <c r="A540" s="93" t="str">
        <f t="shared" si="64"/>
        <v/>
      </c>
      <c r="B540" s="106" t="str">
        <f t="shared" si="69"/>
        <v/>
      </c>
      <c r="C540" s="107" t="str">
        <f t="shared" si="65"/>
        <v/>
      </c>
      <c r="D540" s="106" t="str">
        <f t="shared" si="66"/>
        <v/>
      </c>
      <c r="E540" s="106" t="str">
        <f t="shared" si="67"/>
        <v/>
      </c>
      <c r="F540" s="106" t="str">
        <f t="shared" si="68"/>
        <v/>
      </c>
      <c r="G540" s="106" t="str">
        <f t="shared" si="70"/>
        <v/>
      </c>
      <c r="H540" s="106" t="str">
        <f t="shared" si="71"/>
        <v/>
      </c>
    </row>
    <row r="541" spans="1:8" x14ac:dyDescent="0.25">
      <c r="A541" s="93" t="str">
        <f t="shared" si="64"/>
        <v/>
      </c>
      <c r="B541" s="106" t="str">
        <f t="shared" si="69"/>
        <v/>
      </c>
      <c r="C541" s="107" t="str">
        <f t="shared" si="65"/>
        <v/>
      </c>
      <c r="D541" s="106" t="str">
        <f t="shared" si="66"/>
        <v/>
      </c>
      <c r="E541" s="106" t="str">
        <f t="shared" si="67"/>
        <v/>
      </c>
      <c r="F541" s="106" t="str">
        <f t="shared" si="68"/>
        <v/>
      </c>
      <c r="G541" s="106" t="str">
        <f t="shared" si="70"/>
        <v/>
      </c>
      <c r="H541" s="106" t="str">
        <f t="shared" si="71"/>
        <v/>
      </c>
    </row>
    <row r="542" spans="1:8" x14ac:dyDescent="0.25">
      <c r="A542" s="93" t="str">
        <f t="shared" si="64"/>
        <v/>
      </c>
      <c r="B542" s="106" t="str">
        <f t="shared" si="69"/>
        <v/>
      </c>
      <c r="C542" s="107" t="str">
        <f t="shared" si="65"/>
        <v/>
      </c>
      <c r="D542" s="106" t="str">
        <f t="shared" si="66"/>
        <v/>
      </c>
      <c r="E542" s="106" t="str">
        <f t="shared" si="67"/>
        <v/>
      </c>
      <c r="F542" s="106" t="str">
        <f t="shared" si="68"/>
        <v/>
      </c>
      <c r="G542" s="106" t="str">
        <f t="shared" si="70"/>
        <v/>
      </c>
      <c r="H542" s="106" t="str">
        <f t="shared" si="71"/>
        <v/>
      </c>
    </row>
    <row r="543" spans="1:8" x14ac:dyDescent="0.25">
      <c r="A543" s="93" t="str">
        <f t="shared" si="64"/>
        <v/>
      </c>
      <c r="B543" s="106" t="str">
        <f t="shared" si="69"/>
        <v/>
      </c>
      <c r="C543" s="107" t="str">
        <f t="shared" si="65"/>
        <v/>
      </c>
      <c r="D543" s="106" t="str">
        <f t="shared" si="66"/>
        <v/>
      </c>
      <c r="E543" s="106" t="str">
        <f t="shared" si="67"/>
        <v/>
      </c>
      <c r="F543" s="106" t="str">
        <f t="shared" si="68"/>
        <v/>
      </c>
      <c r="G543" s="106" t="str">
        <f t="shared" si="70"/>
        <v/>
      </c>
      <c r="H543" s="106" t="str">
        <f t="shared" si="71"/>
        <v/>
      </c>
    </row>
    <row r="544" spans="1:8" x14ac:dyDescent="0.25">
      <c r="A544" s="93" t="str">
        <f t="shared" si="64"/>
        <v/>
      </c>
      <c r="B544" s="106" t="str">
        <f t="shared" si="69"/>
        <v/>
      </c>
      <c r="C544" s="107" t="str">
        <f t="shared" si="65"/>
        <v/>
      </c>
      <c r="D544" s="106" t="str">
        <f t="shared" si="66"/>
        <v/>
      </c>
      <c r="E544" s="106" t="str">
        <f t="shared" si="67"/>
        <v/>
      </c>
      <c r="F544" s="106" t="str">
        <f t="shared" si="68"/>
        <v/>
      </c>
      <c r="G544" s="106" t="str">
        <f t="shared" si="70"/>
        <v/>
      </c>
      <c r="H544" s="106" t="str">
        <f t="shared" si="71"/>
        <v/>
      </c>
    </row>
    <row r="545" spans="1:8" x14ac:dyDescent="0.25">
      <c r="A545" s="93" t="str">
        <f t="shared" si="64"/>
        <v/>
      </c>
      <c r="B545" s="106" t="str">
        <f t="shared" si="69"/>
        <v/>
      </c>
      <c r="C545" s="107" t="str">
        <f t="shared" si="65"/>
        <v/>
      </c>
      <c r="D545" s="106" t="str">
        <f t="shared" si="66"/>
        <v/>
      </c>
      <c r="E545" s="106" t="str">
        <f t="shared" si="67"/>
        <v/>
      </c>
      <c r="F545" s="106" t="str">
        <f t="shared" si="68"/>
        <v/>
      </c>
      <c r="G545" s="106" t="str">
        <f t="shared" si="70"/>
        <v/>
      </c>
      <c r="H545" s="106" t="str">
        <f t="shared" si="71"/>
        <v/>
      </c>
    </row>
    <row r="546" spans="1:8" x14ac:dyDescent="0.25">
      <c r="A546" s="93" t="str">
        <f t="shared" si="64"/>
        <v/>
      </c>
      <c r="B546" s="106" t="str">
        <f t="shared" si="69"/>
        <v/>
      </c>
      <c r="C546" s="107" t="str">
        <f t="shared" si="65"/>
        <v/>
      </c>
      <c r="D546" s="106" t="str">
        <f t="shared" si="66"/>
        <v/>
      </c>
      <c r="E546" s="106" t="str">
        <f t="shared" si="67"/>
        <v/>
      </c>
      <c r="F546" s="106" t="str">
        <f t="shared" si="68"/>
        <v/>
      </c>
      <c r="G546" s="106" t="str">
        <f t="shared" si="70"/>
        <v/>
      </c>
      <c r="H546" s="106" t="str">
        <f t="shared" si="71"/>
        <v/>
      </c>
    </row>
    <row r="547" spans="1:8" x14ac:dyDescent="0.25">
      <c r="A547" s="93" t="str">
        <f t="shared" si="64"/>
        <v/>
      </c>
      <c r="B547" s="106" t="str">
        <f t="shared" si="69"/>
        <v/>
      </c>
      <c r="C547" s="107" t="str">
        <f t="shared" si="65"/>
        <v/>
      </c>
      <c r="D547" s="106" t="str">
        <f t="shared" si="66"/>
        <v/>
      </c>
      <c r="E547" s="106" t="str">
        <f t="shared" si="67"/>
        <v/>
      </c>
      <c r="F547" s="106" t="str">
        <f t="shared" si="68"/>
        <v/>
      </c>
      <c r="G547" s="106" t="str">
        <f t="shared" si="70"/>
        <v/>
      </c>
      <c r="H547" s="106" t="str">
        <f t="shared" si="71"/>
        <v/>
      </c>
    </row>
    <row r="548" spans="1:8" x14ac:dyDescent="0.25">
      <c r="A548" s="93" t="str">
        <f t="shared" si="64"/>
        <v/>
      </c>
      <c r="B548" s="106" t="str">
        <f t="shared" si="69"/>
        <v/>
      </c>
      <c r="C548" s="107" t="str">
        <f t="shared" si="65"/>
        <v/>
      </c>
      <c r="D548" s="106" t="str">
        <f t="shared" si="66"/>
        <v/>
      </c>
      <c r="E548" s="106" t="str">
        <f t="shared" si="67"/>
        <v/>
      </c>
      <c r="F548" s="106" t="str">
        <f t="shared" si="68"/>
        <v/>
      </c>
      <c r="G548" s="106" t="str">
        <f t="shared" si="70"/>
        <v/>
      </c>
      <c r="H548" s="106" t="str">
        <f t="shared" si="71"/>
        <v/>
      </c>
    </row>
    <row r="549" spans="1:8" x14ac:dyDescent="0.25">
      <c r="A549" s="93" t="str">
        <f t="shared" si="64"/>
        <v/>
      </c>
      <c r="B549" s="106" t="str">
        <f t="shared" si="69"/>
        <v/>
      </c>
      <c r="C549" s="107" t="str">
        <f t="shared" si="65"/>
        <v/>
      </c>
      <c r="D549" s="106" t="str">
        <f t="shared" si="66"/>
        <v/>
      </c>
      <c r="E549" s="106" t="str">
        <f t="shared" si="67"/>
        <v/>
      </c>
      <c r="F549" s="106" t="str">
        <f t="shared" si="68"/>
        <v/>
      </c>
      <c r="G549" s="106" t="str">
        <f t="shared" si="70"/>
        <v/>
      </c>
      <c r="H549" s="106" t="str">
        <f t="shared" si="71"/>
        <v/>
      </c>
    </row>
    <row r="550" spans="1:8" x14ac:dyDescent="0.25">
      <c r="A550" s="93" t="str">
        <f t="shared" si="64"/>
        <v/>
      </c>
      <c r="B550" s="106" t="str">
        <f t="shared" si="69"/>
        <v/>
      </c>
      <c r="C550" s="107" t="str">
        <f t="shared" si="65"/>
        <v/>
      </c>
      <c r="D550" s="106" t="str">
        <f t="shared" si="66"/>
        <v/>
      </c>
      <c r="E550" s="106" t="str">
        <f t="shared" si="67"/>
        <v/>
      </c>
      <c r="F550" s="106" t="str">
        <f t="shared" si="68"/>
        <v/>
      </c>
      <c r="G550" s="106" t="str">
        <f t="shared" si="70"/>
        <v/>
      </c>
      <c r="H550" s="106" t="str">
        <f t="shared" si="71"/>
        <v/>
      </c>
    </row>
    <row r="551" spans="1:8" x14ac:dyDescent="0.25">
      <c r="A551" s="93" t="str">
        <f t="shared" si="64"/>
        <v/>
      </c>
      <c r="B551" s="106" t="str">
        <f t="shared" si="69"/>
        <v/>
      </c>
      <c r="C551" s="107" t="str">
        <f t="shared" si="65"/>
        <v/>
      </c>
      <c r="D551" s="106" t="str">
        <f t="shared" si="66"/>
        <v/>
      </c>
      <c r="E551" s="106" t="str">
        <f t="shared" si="67"/>
        <v/>
      </c>
      <c r="F551" s="106" t="str">
        <f t="shared" si="68"/>
        <v/>
      </c>
      <c r="G551" s="106" t="str">
        <f t="shared" si="70"/>
        <v/>
      </c>
      <c r="H551" s="106" t="str">
        <f t="shared" si="71"/>
        <v/>
      </c>
    </row>
    <row r="552" spans="1:8" x14ac:dyDescent="0.25">
      <c r="A552" s="93" t="str">
        <f t="shared" si="64"/>
        <v/>
      </c>
      <c r="B552" s="106" t="str">
        <f t="shared" si="69"/>
        <v/>
      </c>
      <c r="C552" s="107" t="str">
        <f t="shared" si="65"/>
        <v/>
      </c>
      <c r="D552" s="106" t="str">
        <f t="shared" si="66"/>
        <v/>
      </c>
      <c r="E552" s="106" t="str">
        <f t="shared" si="67"/>
        <v/>
      </c>
      <c r="F552" s="106" t="str">
        <f t="shared" si="68"/>
        <v/>
      </c>
      <c r="G552" s="106" t="str">
        <f t="shared" si="70"/>
        <v/>
      </c>
      <c r="H552" s="106" t="str">
        <f t="shared" si="71"/>
        <v/>
      </c>
    </row>
    <row r="553" spans="1:8" x14ac:dyDescent="0.25">
      <c r="A553" s="93" t="str">
        <f t="shared" si="64"/>
        <v/>
      </c>
      <c r="B553" s="106" t="str">
        <f t="shared" si="69"/>
        <v/>
      </c>
      <c r="C553" s="107" t="str">
        <f t="shared" si="65"/>
        <v/>
      </c>
      <c r="D553" s="106" t="str">
        <f t="shared" si="66"/>
        <v/>
      </c>
      <c r="E553" s="106" t="str">
        <f t="shared" si="67"/>
        <v/>
      </c>
      <c r="F553" s="106" t="str">
        <f t="shared" si="68"/>
        <v/>
      </c>
      <c r="G553" s="106" t="str">
        <f t="shared" si="70"/>
        <v/>
      </c>
      <c r="H553" s="106" t="str">
        <f t="shared" si="71"/>
        <v/>
      </c>
    </row>
    <row r="554" spans="1:8" x14ac:dyDescent="0.25">
      <c r="A554" s="93" t="str">
        <f t="shared" si="64"/>
        <v/>
      </c>
      <c r="B554" s="106" t="str">
        <f t="shared" si="69"/>
        <v/>
      </c>
      <c r="C554" s="107" t="str">
        <f t="shared" si="65"/>
        <v/>
      </c>
      <c r="D554" s="106" t="str">
        <f t="shared" si="66"/>
        <v/>
      </c>
      <c r="E554" s="106" t="str">
        <f t="shared" si="67"/>
        <v/>
      </c>
      <c r="F554" s="106" t="str">
        <f t="shared" si="68"/>
        <v/>
      </c>
      <c r="G554" s="106" t="str">
        <f t="shared" si="70"/>
        <v/>
      </c>
      <c r="H554" s="106" t="str">
        <f t="shared" si="71"/>
        <v/>
      </c>
    </row>
    <row r="555" spans="1:8" x14ac:dyDescent="0.25">
      <c r="A555" s="93" t="str">
        <f t="shared" si="64"/>
        <v/>
      </c>
      <c r="B555" s="106" t="str">
        <f t="shared" si="69"/>
        <v/>
      </c>
      <c r="C555" s="107" t="str">
        <f t="shared" si="65"/>
        <v/>
      </c>
      <c r="D555" s="106" t="str">
        <f t="shared" si="66"/>
        <v/>
      </c>
      <c r="E555" s="106" t="str">
        <f t="shared" si="67"/>
        <v/>
      </c>
      <c r="F555" s="106" t="str">
        <f t="shared" si="68"/>
        <v/>
      </c>
      <c r="G555" s="106" t="str">
        <f t="shared" si="70"/>
        <v/>
      </c>
      <c r="H555" s="106" t="str">
        <f t="shared" si="71"/>
        <v/>
      </c>
    </row>
    <row r="556" spans="1:8" x14ac:dyDescent="0.25">
      <c r="A556" s="93" t="str">
        <f t="shared" si="64"/>
        <v/>
      </c>
      <c r="B556" s="106" t="str">
        <f t="shared" si="69"/>
        <v/>
      </c>
      <c r="C556" s="107" t="str">
        <f t="shared" si="65"/>
        <v/>
      </c>
      <c r="D556" s="106" t="str">
        <f t="shared" si="66"/>
        <v/>
      </c>
      <c r="E556" s="106" t="str">
        <f t="shared" si="67"/>
        <v/>
      </c>
      <c r="F556" s="106" t="str">
        <f t="shared" si="68"/>
        <v/>
      </c>
      <c r="G556" s="106" t="str">
        <f t="shared" si="70"/>
        <v/>
      </c>
      <c r="H556" s="106" t="str">
        <f t="shared" si="71"/>
        <v/>
      </c>
    </row>
    <row r="557" spans="1:8" x14ac:dyDescent="0.25">
      <c r="A557" s="93" t="str">
        <f t="shared" si="64"/>
        <v/>
      </c>
      <c r="B557" s="106" t="str">
        <f t="shared" si="69"/>
        <v/>
      </c>
      <c r="C557" s="107" t="str">
        <f t="shared" si="65"/>
        <v/>
      </c>
      <c r="D557" s="106" t="str">
        <f t="shared" si="66"/>
        <v/>
      </c>
      <c r="E557" s="106" t="str">
        <f t="shared" si="67"/>
        <v/>
      </c>
      <c r="F557" s="106" t="str">
        <f t="shared" si="68"/>
        <v/>
      </c>
      <c r="G557" s="106" t="str">
        <f t="shared" si="70"/>
        <v/>
      </c>
      <c r="H557" s="106" t="str">
        <f t="shared" si="71"/>
        <v/>
      </c>
    </row>
    <row r="558" spans="1:8" x14ac:dyDescent="0.25">
      <c r="A558" s="93" t="str">
        <f t="shared" si="64"/>
        <v/>
      </c>
      <c r="B558" s="106" t="str">
        <f t="shared" si="69"/>
        <v/>
      </c>
      <c r="C558" s="107" t="str">
        <f t="shared" si="65"/>
        <v/>
      </c>
      <c r="D558" s="106" t="str">
        <f t="shared" si="66"/>
        <v/>
      </c>
      <c r="E558" s="106" t="str">
        <f t="shared" si="67"/>
        <v/>
      </c>
      <c r="F558" s="106" t="str">
        <f t="shared" si="68"/>
        <v/>
      </c>
      <c r="G558" s="106" t="str">
        <f t="shared" si="70"/>
        <v/>
      </c>
      <c r="H558" s="106" t="str">
        <f t="shared" si="71"/>
        <v/>
      </c>
    </row>
    <row r="559" spans="1:8" x14ac:dyDescent="0.25">
      <c r="A559" s="93" t="str">
        <f t="shared" si="64"/>
        <v/>
      </c>
      <c r="B559" s="106" t="str">
        <f t="shared" si="69"/>
        <v/>
      </c>
      <c r="C559" s="107" t="str">
        <f t="shared" si="65"/>
        <v/>
      </c>
      <c r="D559" s="106" t="str">
        <f t="shared" si="66"/>
        <v/>
      </c>
      <c r="E559" s="106" t="str">
        <f t="shared" si="67"/>
        <v/>
      </c>
      <c r="F559" s="106" t="str">
        <f t="shared" si="68"/>
        <v/>
      </c>
      <c r="G559" s="106" t="str">
        <f t="shared" si="70"/>
        <v/>
      </c>
      <c r="H559" s="106" t="str">
        <f t="shared" si="71"/>
        <v/>
      </c>
    </row>
    <row r="560" spans="1:8" x14ac:dyDescent="0.25">
      <c r="A560" s="93" t="str">
        <f t="shared" si="64"/>
        <v/>
      </c>
      <c r="B560" s="106" t="str">
        <f t="shared" si="69"/>
        <v/>
      </c>
      <c r="C560" s="107" t="str">
        <f t="shared" si="65"/>
        <v/>
      </c>
      <c r="D560" s="106" t="str">
        <f t="shared" si="66"/>
        <v/>
      </c>
      <c r="E560" s="106" t="str">
        <f t="shared" si="67"/>
        <v/>
      </c>
      <c r="F560" s="106" t="str">
        <f t="shared" si="68"/>
        <v/>
      </c>
      <c r="G560" s="106" t="str">
        <f t="shared" si="70"/>
        <v/>
      </c>
      <c r="H560" s="106" t="str">
        <f t="shared" si="71"/>
        <v/>
      </c>
    </row>
    <row r="561" spans="1:8" x14ac:dyDescent="0.25">
      <c r="A561" s="93" t="str">
        <f t="shared" si="64"/>
        <v/>
      </c>
      <c r="B561" s="106" t="str">
        <f t="shared" si="69"/>
        <v/>
      </c>
      <c r="C561" s="107" t="str">
        <f t="shared" si="65"/>
        <v/>
      </c>
      <c r="D561" s="106" t="str">
        <f t="shared" si="66"/>
        <v/>
      </c>
      <c r="E561" s="106" t="str">
        <f t="shared" si="67"/>
        <v/>
      </c>
      <c r="F561" s="106" t="str">
        <f t="shared" si="68"/>
        <v/>
      </c>
      <c r="G561" s="106" t="str">
        <f t="shared" si="70"/>
        <v/>
      </c>
      <c r="H561" s="106" t="str">
        <f t="shared" si="71"/>
        <v/>
      </c>
    </row>
    <row r="562" spans="1:8" x14ac:dyDescent="0.25">
      <c r="A562" s="93" t="str">
        <f t="shared" si="64"/>
        <v/>
      </c>
      <c r="B562" s="106" t="str">
        <f t="shared" si="69"/>
        <v/>
      </c>
      <c r="C562" s="107" t="str">
        <f t="shared" si="65"/>
        <v/>
      </c>
      <c r="D562" s="106" t="str">
        <f t="shared" si="66"/>
        <v/>
      </c>
      <c r="E562" s="106" t="str">
        <f t="shared" si="67"/>
        <v/>
      </c>
      <c r="F562" s="106" t="str">
        <f t="shared" si="68"/>
        <v/>
      </c>
      <c r="G562" s="106" t="str">
        <f t="shared" si="70"/>
        <v/>
      </c>
      <c r="H562" s="106" t="str">
        <f t="shared" si="71"/>
        <v/>
      </c>
    </row>
    <row r="563" spans="1:8" x14ac:dyDescent="0.25">
      <c r="A563" s="93" t="str">
        <f t="shared" si="64"/>
        <v/>
      </c>
      <c r="B563" s="106" t="str">
        <f t="shared" si="69"/>
        <v/>
      </c>
      <c r="C563" s="107" t="str">
        <f t="shared" si="65"/>
        <v/>
      </c>
      <c r="D563" s="106" t="str">
        <f t="shared" si="66"/>
        <v/>
      </c>
      <c r="E563" s="106" t="str">
        <f t="shared" si="67"/>
        <v/>
      </c>
      <c r="F563" s="106" t="str">
        <f t="shared" si="68"/>
        <v/>
      </c>
      <c r="G563" s="106" t="str">
        <f t="shared" si="70"/>
        <v/>
      </c>
      <c r="H563" s="106" t="str">
        <f t="shared" si="71"/>
        <v/>
      </c>
    </row>
    <row r="564" spans="1:8" x14ac:dyDescent="0.25">
      <c r="A564" s="93" t="str">
        <f t="shared" si="64"/>
        <v/>
      </c>
      <c r="B564" s="106" t="str">
        <f t="shared" si="69"/>
        <v/>
      </c>
      <c r="C564" s="107" t="str">
        <f t="shared" si="65"/>
        <v/>
      </c>
      <c r="D564" s="106" t="str">
        <f t="shared" si="66"/>
        <v/>
      </c>
      <c r="E564" s="106" t="str">
        <f t="shared" si="67"/>
        <v/>
      </c>
      <c r="F564" s="106" t="str">
        <f t="shared" si="68"/>
        <v/>
      </c>
      <c r="G564" s="106" t="str">
        <f t="shared" si="70"/>
        <v/>
      </c>
      <c r="H564" s="106" t="str">
        <f t="shared" si="71"/>
        <v/>
      </c>
    </row>
    <row r="565" spans="1:8" x14ac:dyDescent="0.25">
      <c r="A565" s="93" t="str">
        <f t="shared" ref="A565:A628" si="72">IF(A564&lt;$B$5*$B$6,A564+1,"")</f>
        <v/>
      </c>
      <c r="B565" s="106" t="str">
        <f t="shared" si="69"/>
        <v/>
      </c>
      <c r="C565" s="107" t="str">
        <f t="shared" ref="C565:C628" si="73">IF(A565="","",$B$4/$B$6*F564)</f>
        <v/>
      </c>
      <c r="D565" s="106" t="str">
        <f t="shared" ref="D565:D628" si="74">IF(A565="","",B565-C565)</f>
        <v/>
      </c>
      <c r="E565" s="106" t="str">
        <f t="shared" ref="E565:E628" si="75">IF(A565="","",D565+E564)</f>
        <v/>
      </c>
      <c r="F565" s="106" t="str">
        <f t="shared" ref="F565:F628" si="76">IF(A565="","",$F$17-E565)</f>
        <v/>
      </c>
      <c r="G565" s="106" t="str">
        <f t="shared" si="70"/>
        <v/>
      </c>
      <c r="H565" s="106" t="str">
        <f t="shared" si="71"/>
        <v/>
      </c>
    </row>
    <row r="566" spans="1:8" x14ac:dyDescent="0.25">
      <c r="A566" s="93" t="str">
        <f t="shared" si="72"/>
        <v/>
      </c>
      <c r="B566" s="106" t="str">
        <f t="shared" si="69"/>
        <v/>
      </c>
      <c r="C566" s="107" t="str">
        <f t="shared" si="73"/>
        <v/>
      </c>
      <c r="D566" s="106" t="str">
        <f t="shared" si="74"/>
        <v/>
      </c>
      <c r="E566" s="106" t="str">
        <f t="shared" si="75"/>
        <v/>
      </c>
      <c r="F566" s="106" t="str">
        <f t="shared" si="76"/>
        <v/>
      </c>
      <c r="G566" s="106" t="str">
        <f t="shared" si="70"/>
        <v/>
      </c>
      <c r="H566" s="106" t="str">
        <f t="shared" si="71"/>
        <v/>
      </c>
    </row>
    <row r="567" spans="1:8" x14ac:dyDescent="0.25">
      <c r="A567" s="93" t="str">
        <f t="shared" si="72"/>
        <v/>
      </c>
      <c r="B567" s="106" t="str">
        <f t="shared" si="69"/>
        <v/>
      </c>
      <c r="C567" s="107" t="str">
        <f t="shared" si="73"/>
        <v/>
      </c>
      <c r="D567" s="106" t="str">
        <f t="shared" si="74"/>
        <v/>
      </c>
      <c r="E567" s="106" t="str">
        <f t="shared" si="75"/>
        <v/>
      </c>
      <c r="F567" s="106" t="str">
        <f t="shared" si="76"/>
        <v/>
      </c>
      <c r="G567" s="106" t="str">
        <f t="shared" si="70"/>
        <v/>
      </c>
      <c r="H567" s="106" t="str">
        <f t="shared" si="71"/>
        <v/>
      </c>
    </row>
    <row r="568" spans="1:8" x14ac:dyDescent="0.25">
      <c r="A568" s="93" t="str">
        <f t="shared" si="72"/>
        <v/>
      </c>
      <c r="B568" s="106" t="str">
        <f t="shared" si="69"/>
        <v/>
      </c>
      <c r="C568" s="107" t="str">
        <f t="shared" si="73"/>
        <v/>
      </c>
      <c r="D568" s="106" t="str">
        <f t="shared" si="74"/>
        <v/>
      </c>
      <c r="E568" s="106" t="str">
        <f t="shared" si="75"/>
        <v/>
      </c>
      <c r="F568" s="106" t="str">
        <f t="shared" si="76"/>
        <v/>
      </c>
      <c r="G568" s="106" t="str">
        <f t="shared" si="70"/>
        <v/>
      </c>
      <c r="H568" s="106" t="str">
        <f t="shared" si="71"/>
        <v/>
      </c>
    </row>
    <row r="569" spans="1:8" x14ac:dyDescent="0.25">
      <c r="A569" s="93" t="str">
        <f t="shared" si="72"/>
        <v/>
      </c>
      <c r="B569" s="106" t="str">
        <f t="shared" ref="B569:B632" si="77">IF(A569="","",-PMT($B$4/$B$6,$B$5*$B$6,$B$3,,$B$12))</f>
        <v/>
      </c>
      <c r="C569" s="107" t="str">
        <f t="shared" si="73"/>
        <v/>
      </c>
      <c r="D569" s="106" t="str">
        <f t="shared" si="74"/>
        <v/>
      </c>
      <c r="E569" s="106" t="str">
        <f t="shared" si="75"/>
        <v/>
      </c>
      <c r="F569" s="106" t="str">
        <f t="shared" si="76"/>
        <v/>
      </c>
      <c r="G569" s="106" t="str">
        <f t="shared" si="70"/>
        <v/>
      </c>
      <c r="H569" s="106" t="str">
        <f t="shared" si="71"/>
        <v/>
      </c>
    </row>
    <row r="570" spans="1:8" x14ac:dyDescent="0.25">
      <c r="A570" s="93" t="str">
        <f t="shared" si="72"/>
        <v/>
      </c>
      <c r="B570" s="106" t="str">
        <f t="shared" si="77"/>
        <v/>
      </c>
      <c r="C570" s="107" t="str">
        <f t="shared" si="73"/>
        <v/>
      </c>
      <c r="D570" s="106" t="str">
        <f t="shared" si="74"/>
        <v/>
      </c>
      <c r="E570" s="106" t="str">
        <f t="shared" si="75"/>
        <v/>
      </c>
      <c r="F570" s="106" t="str">
        <f t="shared" si="76"/>
        <v/>
      </c>
      <c r="G570" s="106" t="str">
        <f t="shared" si="70"/>
        <v/>
      </c>
      <c r="H570" s="106" t="str">
        <f t="shared" si="71"/>
        <v/>
      </c>
    </row>
    <row r="571" spans="1:8" x14ac:dyDescent="0.25">
      <c r="A571" s="93" t="str">
        <f t="shared" si="72"/>
        <v/>
      </c>
      <c r="B571" s="106" t="str">
        <f t="shared" si="77"/>
        <v/>
      </c>
      <c r="C571" s="107" t="str">
        <f t="shared" si="73"/>
        <v/>
      </c>
      <c r="D571" s="106" t="str">
        <f t="shared" si="74"/>
        <v/>
      </c>
      <c r="E571" s="106" t="str">
        <f t="shared" si="75"/>
        <v/>
      </c>
      <c r="F571" s="106" t="str">
        <f t="shared" si="76"/>
        <v/>
      </c>
      <c r="G571" s="106" t="str">
        <f t="shared" si="70"/>
        <v/>
      </c>
      <c r="H571" s="106" t="str">
        <f t="shared" si="71"/>
        <v/>
      </c>
    </row>
    <row r="572" spans="1:8" x14ac:dyDescent="0.25">
      <c r="A572" s="93" t="str">
        <f t="shared" si="72"/>
        <v/>
      </c>
      <c r="B572" s="106" t="str">
        <f t="shared" si="77"/>
        <v/>
      </c>
      <c r="C572" s="107" t="str">
        <f t="shared" si="73"/>
        <v/>
      </c>
      <c r="D572" s="106" t="str">
        <f t="shared" si="74"/>
        <v/>
      </c>
      <c r="E572" s="106" t="str">
        <f t="shared" si="75"/>
        <v/>
      </c>
      <c r="F572" s="106" t="str">
        <f t="shared" si="76"/>
        <v/>
      </c>
      <c r="G572" s="106" t="str">
        <f t="shared" si="70"/>
        <v/>
      </c>
      <c r="H572" s="106" t="str">
        <f t="shared" si="71"/>
        <v/>
      </c>
    </row>
    <row r="573" spans="1:8" x14ac:dyDescent="0.25">
      <c r="A573" s="93" t="str">
        <f t="shared" si="72"/>
        <v/>
      </c>
      <c r="B573" s="106" t="str">
        <f t="shared" si="77"/>
        <v/>
      </c>
      <c r="C573" s="107" t="str">
        <f t="shared" si="73"/>
        <v/>
      </c>
      <c r="D573" s="106" t="str">
        <f t="shared" si="74"/>
        <v/>
      </c>
      <c r="E573" s="106" t="str">
        <f t="shared" si="75"/>
        <v/>
      </c>
      <c r="F573" s="106" t="str">
        <f t="shared" si="76"/>
        <v/>
      </c>
      <c r="G573" s="106" t="str">
        <f t="shared" si="70"/>
        <v/>
      </c>
      <c r="H573" s="106" t="str">
        <f t="shared" si="71"/>
        <v/>
      </c>
    </row>
    <row r="574" spans="1:8" x14ac:dyDescent="0.25">
      <c r="A574" s="93" t="str">
        <f t="shared" si="72"/>
        <v/>
      </c>
      <c r="B574" s="106" t="str">
        <f t="shared" si="77"/>
        <v/>
      </c>
      <c r="C574" s="107" t="str">
        <f t="shared" si="73"/>
        <v/>
      </c>
      <c r="D574" s="106" t="str">
        <f t="shared" si="74"/>
        <v/>
      </c>
      <c r="E574" s="106" t="str">
        <f t="shared" si="75"/>
        <v/>
      </c>
      <c r="F574" s="106" t="str">
        <f t="shared" si="76"/>
        <v/>
      </c>
      <c r="G574" s="106" t="str">
        <f t="shared" si="70"/>
        <v/>
      </c>
      <c r="H574" s="106" t="str">
        <f t="shared" si="71"/>
        <v/>
      </c>
    </row>
    <row r="575" spans="1:8" x14ac:dyDescent="0.25">
      <c r="A575" s="93" t="str">
        <f t="shared" si="72"/>
        <v/>
      </c>
      <c r="B575" s="106" t="str">
        <f t="shared" si="77"/>
        <v/>
      </c>
      <c r="C575" s="107" t="str">
        <f t="shared" si="73"/>
        <v/>
      </c>
      <c r="D575" s="106" t="str">
        <f t="shared" si="74"/>
        <v/>
      </c>
      <c r="E575" s="106" t="str">
        <f t="shared" si="75"/>
        <v/>
      </c>
      <c r="F575" s="106" t="str">
        <f t="shared" si="76"/>
        <v/>
      </c>
      <c r="G575" s="106" t="str">
        <f t="shared" si="70"/>
        <v/>
      </c>
      <c r="H575" s="106" t="str">
        <f t="shared" si="71"/>
        <v/>
      </c>
    </row>
    <row r="576" spans="1:8" x14ac:dyDescent="0.25">
      <c r="A576" s="93" t="str">
        <f t="shared" si="72"/>
        <v/>
      </c>
      <c r="B576" s="106" t="str">
        <f t="shared" si="77"/>
        <v/>
      </c>
      <c r="C576" s="107" t="str">
        <f t="shared" si="73"/>
        <v/>
      </c>
      <c r="D576" s="106" t="str">
        <f t="shared" si="74"/>
        <v/>
      </c>
      <c r="E576" s="106" t="str">
        <f t="shared" si="75"/>
        <v/>
      </c>
      <c r="F576" s="106" t="str">
        <f t="shared" si="76"/>
        <v/>
      </c>
      <c r="G576" s="106" t="str">
        <f t="shared" si="70"/>
        <v/>
      </c>
      <c r="H576" s="106" t="str">
        <f t="shared" si="71"/>
        <v/>
      </c>
    </row>
    <row r="577" spans="1:8" x14ac:dyDescent="0.25">
      <c r="A577" s="93" t="str">
        <f t="shared" si="72"/>
        <v/>
      </c>
      <c r="B577" s="106" t="str">
        <f t="shared" si="77"/>
        <v/>
      </c>
      <c r="C577" s="107" t="str">
        <f t="shared" si="73"/>
        <v/>
      </c>
      <c r="D577" s="106" t="str">
        <f t="shared" si="74"/>
        <v/>
      </c>
      <c r="E577" s="106" t="str">
        <f t="shared" si="75"/>
        <v/>
      </c>
      <c r="F577" s="106" t="str">
        <f t="shared" si="76"/>
        <v/>
      </c>
      <c r="G577" s="106" t="str">
        <f t="shared" si="70"/>
        <v/>
      </c>
      <c r="H577" s="106" t="str">
        <f t="shared" si="71"/>
        <v/>
      </c>
    </row>
    <row r="578" spans="1:8" x14ac:dyDescent="0.25">
      <c r="A578" s="93" t="str">
        <f t="shared" si="72"/>
        <v/>
      </c>
      <c r="B578" s="106" t="str">
        <f t="shared" si="77"/>
        <v/>
      </c>
      <c r="C578" s="107" t="str">
        <f t="shared" si="73"/>
        <v/>
      </c>
      <c r="D578" s="106" t="str">
        <f t="shared" si="74"/>
        <v/>
      </c>
      <c r="E578" s="106" t="str">
        <f t="shared" si="75"/>
        <v/>
      </c>
      <c r="F578" s="106" t="str">
        <f t="shared" si="76"/>
        <v/>
      </c>
      <c r="G578" s="106" t="str">
        <f t="shared" si="70"/>
        <v/>
      </c>
      <c r="H578" s="106" t="str">
        <f t="shared" si="71"/>
        <v/>
      </c>
    </row>
    <row r="579" spans="1:8" x14ac:dyDescent="0.25">
      <c r="A579" s="93" t="str">
        <f t="shared" si="72"/>
        <v/>
      </c>
      <c r="B579" s="106" t="str">
        <f t="shared" si="77"/>
        <v/>
      </c>
      <c r="C579" s="107" t="str">
        <f t="shared" si="73"/>
        <v/>
      </c>
      <c r="D579" s="106" t="str">
        <f t="shared" si="74"/>
        <v/>
      </c>
      <c r="E579" s="106" t="str">
        <f t="shared" si="75"/>
        <v/>
      </c>
      <c r="F579" s="106" t="str">
        <f t="shared" si="76"/>
        <v/>
      </c>
      <c r="G579" s="106" t="str">
        <f t="shared" si="70"/>
        <v/>
      </c>
      <c r="H579" s="106" t="str">
        <f t="shared" si="71"/>
        <v/>
      </c>
    </row>
    <row r="580" spans="1:8" x14ac:dyDescent="0.25">
      <c r="A580" s="93" t="str">
        <f t="shared" si="72"/>
        <v/>
      </c>
      <c r="B580" s="106" t="str">
        <f t="shared" si="77"/>
        <v/>
      </c>
      <c r="C580" s="107" t="str">
        <f t="shared" si="73"/>
        <v/>
      </c>
      <c r="D580" s="106" t="str">
        <f t="shared" si="74"/>
        <v/>
      </c>
      <c r="E580" s="106" t="str">
        <f t="shared" si="75"/>
        <v/>
      </c>
      <c r="F580" s="106" t="str">
        <f t="shared" si="76"/>
        <v/>
      </c>
      <c r="G580" s="106" t="str">
        <f t="shared" si="70"/>
        <v/>
      </c>
      <c r="H580" s="106" t="str">
        <f t="shared" si="71"/>
        <v/>
      </c>
    </row>
    <row r="581" spans="1:8" x14ac:dyDescent="0.25">
      <c r="A581" s="93" t="str">
        <f t="shared" si="72"/>
        <v/>
      </c>
      <c r="B581" s="106" t="str">
        <f t="shared" si="77"/>
        <v/>
      </c>
      <c r="C581" s="107" t="str">
        <f t="shared" si="73"/>
        <v/>
      </c>
      <c r="D581" s="106" t="str">
        <f t="shared" si="74"/>
        <v/>
      </c>
      <c r="E581" s="106" t="str">
        <f t="shared" si="75"/>
        <v/>
      </c>
      <c r="F581" s="106" t="str">
        <f t="shared" si="76"/>
        <v/>
      </c>
      <c r="G581" s="106" t="str">
        <f t="shared" si="70"/>
        <v/>
      </c>
      <c r="H581" s="106" t="str">
        <f t="shared" si="71"/>
        <v/>
      </c>
    </row>
    <row r="582" spans="1:8" x14ac:dyDescent="0.25">
      <c r="A582" s="93" t="str">
        <f t="shared" si="72"/>
        <v/>
      </c>
      <c r="B582" s="106" t="str">
        <f t="shared" si="77"/>
        <v/>
      </c>
      <c r="C582" s="107" t="str">
        <f t="shared" si="73"/>
        <v/>
      </c>
      <c r="D582" s="106" t="str">
        <f t="shared" si="74"/>
        <v/>
      </c>
      <c r="E582" s="106" t="str">
        <f t="shared" si="75"/>
        <v/>
      </c>
      <c r="F582" s="106" t="str">
        <f t="shared" si="76"/>
        <v/>
      </c>
      <c r="G582" s="106" t="str">
        <f t="shared" si="70"/>
        <v/>
      </c>
      <c r="H582" s="106" t="str">
        <f t="shared" si="71"/>
        <v/>
      </c>
    </row>
    <row r="583" spans="1:8" x14ac:dyDescent="0.25">
      <c r="A583" s="93" t="str">
        <f t="shared" si="72"/>
        <v/>
      </c>
      <c r="B583" s="106" t="str">
        <f t="shared" si="77"/>
        <v/>
      </c>
      <c r="C583" s="107" t="str">
        <f t="shared" si="73"/>
        <v/>
      </c>
      <c r="D583" s="106" t="str">
        <f t="shared" si="74"/>
        <v/>
      </c>
      <c r="E583" s="106" t="str">
        <f t="shared" si="75"/>
        <v/>
      </c>
      <c r="F583" s="106" t="str">
        <f t="shared" si="76"/>
        <v/>
      </c>
      <c r="G583" s="106" t="str">
        <f t="shared" si="70"/>
        <v/>
      </c>
      <c r="H583" s="106" t="str">
        <f t="shared" si="71"/>
        <v/>
      </c>
    </row>
    <row r="584" spans="1:8" x14ac:dyDescent="0.25">
      <c r="A584" s="93" t="str">
        <f t="shared" si="72"/>
        <v/>
      </c>
      <c r="B584" s="106" t="str">
        <f t="shared" si="77"/>
        <v/>
      </c>
      <c r="C584" s="107" t="str">
        <f t="shared" si="73"/>
        <v/>
      </c>
      <c r="D584" s="106" t="str">
        <f t="shared" si="74"/>
        <v/>
      </c>
      <c r="E584" s="106" t="str">
        <f t="shared" si="75"/>
        <v/>
      </c>
      <c r="F584" s="106" t="str">
        <f t="shared" si="76"/>
        <v/>
      </c>
      <c r="G584" s="106" t="str">
        <f t="shared" si="70"/>
        <v/>
      </c>
      <c r="H584" s="106" t="str">
        <f t="shared" si="71"/>
        <v/>
      </c>
    </row>
    <row r="585" spans="1:8" x14ac:dyDescent="0.25">
      <c r="A585" s="93" t="str">
        <f t="shared" si="72"/>
        <v/>
      </c>
      <c r="B585" s="106" t="str">
        <f t="shared" si="77"/>
        <v/>
      </c>
      <c r="C585" s="107" t="str">
        <f t="shared" si="73"/>
        <v/>
      </c>
      <c r="D585" s="106" t="str">
        <f t="shared" si="74"/>
        <v/>
      </c>
      <c r="E585" s="106" t="str">
        <f t="shared" si="75"/>
        <v/>
      </c>
      <c r="F585" s="106" t="str">
        <f t="shared" si="76"/>
        <v/>
      </c>
      <c r="G585" s="106" t="str">
        <f t="shared" si="70"/>
        <v/>
      </c>
      <c r="H585" s="106" t="str">
        <f t="shared" si="71"/>
        <v/>
      </c>
    </row>
    <row r="586" spans="1:8" x14ac:dyDescent="0.25">
      <c r="A586" s="93" t="str">
        <f t="shared" si="72"/>
        <v/>
      </c>
      <c r="B586" s="106" t="str">
        <f t="shared" si="77"/>
        <v/>
      </c>
      <c r="C586" s="107" t="str">
        <f t="shared" si="73"/>
        <v/>
      </c>
      <c r="D586" s="106" t="str">
        <f t="shared" si="74"/>
        <v/>
      </c>
      <c r="E586" s="106" t="str">
        <f t="shared" si="75"/>
        <v/>
      </c>
      <c r="F586" s="106" t="str">
        <f t="shared" si="76"/>
        <v/>
      </c>
      <c r="G586" s="106" t="str">
        <f t="shared" si="70"/>
        <v/>
      </c>
      <c r="H586" s="106" t="str">
        <f t="shared" si="71"/>
        <v/>
      </c>
    </row>
    <row r="587" spans="1:8" x14ac:dyDescent="0.25">
      <c r="A587" s="93" t="str">
        <f t="shared" si="72"/>
        <v/>
      </c>
      <c r="B587" s="106" t="str">
        <f t="shared" si="77"/>
        <v/>
      </c>
      <c r="C587" s="107" t="str">
        <f t="shared" si="73"/>
        <v/>
      </c>
      <c r="D587" s="106" t="str">
        <f t="shared" si="74"/>
        <v/>
      </c>
      <c r="E587" s="106" t="str">
        <f t="shared" si="75"/>
        <v/>
      </c>
      <c r="F587" s="106" t="str">
        <f t="shared" si="76"/>
        <v/>
      </c>
      <c r="G587" s="106" t="str">
        <f t="shared" si="70"/>
        <v/>
      </c>
      <c r="H587" s="106" t="str">
        <f t="shared" si="71"/>
        <v/>
      </c>
    </row>
    <row r="588" spans="1:8" x14ac:dyDescent="0.25">
      <c r="A588" s="93" t="str">
        <f t="shared" si="72"/>
        <v/>
      </c>
      <c r="B588" s="106" t="str">
        <f t="shared" si="77"/>
        <v/>
      </c>
      <c r="C588" s="107" t="str">
        <f t="shared" si="73"/>
        <v/>
      </c>
      <c r="D588" s="106" t="str">
        <f t="shared" si="74"/>
        <v/>
      </c>
      <c r="E588" s="106" t="str">
        <f t="shared" si="75"/>
        <v/>
      </c>
      <c r="F588" s="106" t="str">
        <f t="shared" si="76"/>
        <v/>
      </c>
      <c r="G588" s="106" t="str">
        <f t="shared" si="70"/>
        <v/>
      </c>
      <c r="H588" s="106" t="str">
        <f t="shared" si="71"/>
        <v/>
      </c>
    </row>
    <row r="589" spans="1:8" x14ac:dyDescent="0.25">
      <c r="A589" s="93" t="str">
        <f t="shared" si="72"/>
        <v/>
      </c>
      <c r="B589" s="106" t="str">
        <f t="shared" si="77"/>
        <v/>
      </c>
      <c r="C589" s="107" t="str">
        <f t="shared" si="73"/>
        <v/>
      </c>
      <c r="D589" s="106" t="str">
        <f t="shared" si="74"/>
        <v/>
      </c>
      <c r="E589" s="106" t="str">
        <f t="shared" si="75"/>
        <v/>
      </c>
      <c r="F589" s="106" t="str">
        <f t="shared" si="76"/>
        <v/>
      </c>
      <c r="G589" s="106" t="str">
        <f t="shared" si="70"/>
        <v/>
      </c>
      <c r="H589" s="106" t="str">
        <f t="shared" si="71"/>
        <v/>
      </c>
    </row>
    <row r="590" spans="1:8" x14ac:dyDescent="0.25">
      <c r="A590" s="93" t="str">
        <f t="shared" si="72"/>
        <v/>
      </c>
      <c r="B590" s="106" t="str">
        <f t="shared" si="77"/>
        <v/>
      </c>
      <c r="C590" s="107" t="str">
        <f t="shared" si="73"/>
        <v/>
      </c>
      <c r="D590" s="106" t="str">
        <f t="shared" si="74"/>
        <v/>
      </c>
      <c r="E590" s="106" t="str">
        <f t="shared" si="75"/>
        <v/>
      </c>
      <c r="F590" s="106" t="str">
        <f t="shared" si="76"/>
        <v/>
      </c>
      <c r="G590" s="106" t="str">
        <f t="shared" si="70"/>
        <v/>
      </c>
      <c r="H590" s="106" t="str">
        <f t="shared" si="71"/>
        <v/>
      </c>
    </row>
    <row r="591" spans="1:8" x14ac:dyDescent="0.25">
      <c r="A591" s="93" t="str">
        <f t="shared" si="72"/>
        <v/>
      </c>
      <c r="B591" s="106" t="str">
        <f t="shared" si="77"/>
        <v/>
      </c>
      <c r="C591" s="107" t="str">
        <f t="shared" si="73"/>
        <v/>
      </c>
      <c r="D591" s="106" t="str">
        <f t="shared" si="74"/>
        <v/>
      </c>
      <c r="E591" s="106" t="str">
        <f t="shared" si="75"/>
        <v/>
      </c>
      <c r="F591" s="106" t="str">
        <f t="shared" si="76"/>
        <v/>
      </c>
      <c r="G591" s="106" t="str">
        <f t="shared" si="70"/>
        <v/>
      </c>
      <c r="H591" s="106" t="str">
        <f t="shared" si="71"/>
        <v/>
      </c>
    </row>
    <row r="592" spans="1:8" x14ac:dyDescent="0.25">
      <c r="A592" s="93" t="str">
        <f t="shared" si="72"/>
        <v/>
      </c>
      <c r="B592" s="106" t="str">
        <f t="shared" si="77"/>
        <v/>
      </c>
      <c r="C592" s="107" t="str">
        <f t="shared" si="73"/>
        <v/>
      </c>
      <c r="D592" s="106" t="str">
        <f t="shared" si="74"/>
        <v/>
      </c>
      <c r="E592" s="106" t="str">
        <f t="shared" si="75"/>
        <v/>
      </c>
      <c r="F592" s="106" t="str">
        <f t="shared" si="76"/>
        <v/>
      </c>
      <c r="G592" s="106" t="str">
        <f t="shared" si="70"/>
        <v/>
      </c>
      <c r="H592" s="106" t="str">
        <f t="shared" si="71"/>
        <v/>
      </c>
    </row>
    <row r="593" spans="1:8" x14ac:dyDescent="0.25">
      <c r="A593" s="93" t="str">
        <f t="shared" si="72"/>
        <v/>
      </c>
      <c r="B593" s="106" t="str">
        <f t="shared" si="77"/>
        <v/>
      </c>
      <c r="C593" s="107" t="str">
        <f t="shared" si="73"/>
        <v/>
      </c>
      <c r="D593" s="106" t="str">
        <f t="shared" si="74"/>
        <v/>
      </c>
      <c r="E593" s="106" t="str">
        <f t="shared" si="75"/>
        <v/>
      </c>
      <c r="F593" s="106" t="str">
        <f t="shared" si="76"/>
        <v/>
      </c>
      <c r="G593" s="106" t="str">
        <f t="shared" si="70"/>
        <v/>
      </c>
      <c r="H593" s="106" t="str">
        <f t="shared" si="71"/>
        <v/>
      </c>
    </row>
    <row r="594" spans="1:8" x14ac:dyDescent="0.25">
      <c r="A594" s="93" t="str">
        <f t="shared" si="72"/>
        <v/>
      </c>
      <c r="B594" s="106" t="str">
        <f t="shared" si="77"/>
        <v/>
      </c>
      <c r="C594" s="107" t="str">
        <f t="shared" si="73"/>
        <v/>
      </c>
      <c r="D594" s="106" t="str">
        <f t="shared" si="74"/>
        <v/>
      </c>
      <c r="E594" s="106" t="str">
        <f t="shared" si="75"/>
        <v/>
      </c>
      <c r="F594" s="106" t="str">
        <f t="shared" si="76"/>
        <v/>
      </c>
      <c r="G594" s="106" t="str">
        <f t="shared" si="70"/>
        <v/>
      </c>
      <c r="H594" s="106" t="str">
        <f t="shared" si="71"/>
        <v/>
      </c>
    </row>
    <row r="595" spans="1:8" x14ac:dyDescent="0.25">
      <c r="A595" s="93" t="str">
        <f t="shared" si="72"/>
        <v/>
      </c>
      <c r="B595" s="106" t="str">
        <f t="shared" si="77"/>
        <v/>
      </c>
      <c r="C595" s="107" t="str">
        <f t="shared" si="73"/>
        <v/>
      </c>
      <c r="D595" s="106" t="str">
        <f t="shared" si="74"/>
        <v/>
      </c>
      <c r="E595" s="106" t="str">
        <f t="shared" si="75"/>
        <v/>
      </c>
      <c r="F595" s="106" t="str">
        <f t="shared" si="76"/>
        <v/>
      </c>
      <c r="G595" s="106" t="str">
        <f t="shared" ref="G595:G658" si="78">IF(A595="","",$B$11*F595)</f>
        <v/>
      </c>
      <c r="H595" s="106" t="str">
        <f t="shared" ref="H595:H658" si="79">IF(A595="","",F595+G595)</f>
        <v/>
      </c>
    </row>
    <row r="596" spans="1:8" x14ac:dyDescent="0.25">
      <c r="A596" s="93" t="str">
        <f t="shared" si="72"/>
        <v/>
      </c>
      <c r="B596" s="106" t="str">
        <f t="shared" si="77"/>
        <v/>
      </c>
      <c r="C596" s="107" t="str">
        <f t="shared" si="73"/>
        <v/>
      </c>
      <c r="D596" s="106" t="str">
        <f t="shared" si="74"/>
        <v/>
      </c>
      <c r="E596" s="106" t="str">
        <f t="shared" si="75"/>
        <v/>
      </c>
      <c r="F596" s="106" t="str">
        <f t="shared" si="76"/>
        <v/>
      </c>
      <c r="G596" s="106" t="str">
        <f t="shared" si="78"/>
        <v/>
      </c>
      <c r="H596" s="106" t="str">
        <f t="shared" si="79"/>
        <v/>
      </c>
    </row>
    <row r="597" spans="1:8" x14ac:dyDescent="0.25">
      <c r="A597" s="93" t="str">
        <f t="shared" si="72"/>
        <v/>
      </c>
      <c r="B597" s="106" t="str">
        <f t="shared" si="77"/>
        <v/>
      </c>
      <c r="C597" s="107" t="str">
        <f t="shared" si="73"/>
        <v/>
      </c>
      <c r="D597" s="106" t="str">
        <f t="shared" si="74"/>
        <v/>
      </c>
      <c r="E597" s="106" t="str">
        <f t="shared" si="75"/>
        <v/>
      </c>
      <c r="F597" s="106" t="str">
        <f t="shared" si="76"/>
        <v/>
      </c>
      <c r="G597" s="106" t="str">
        <f t="shared" si="78"/>
        <v/>
      </c>
      <c r="H597" s="106" t="str">
        <f t="shared" si="79"/>
        <v/>
      </c>
    </row>
    <row r="598" spans="1:8" x14ac:dyDescent="0.25">
      <c r="A598" s="93" t="str">
        <f t="shared" si="72"/>
        <v/>
      </c>
      <c r="B598" s="106" t="str">
        <f t="shared" si="77"/>
        <v/>
      </c>
      <c r="C598" s="107" t="str">
        <f t="shared" si="73"/>
        <v/>
      </c>
      <c r="D598" s="106" t="str">
        <f t="shared" si="74"/>
        <v/>
      </c>
      <c r="E598" s="106" t="str">
        <f t="shared" si="75"/>
        <v/>
      </c>
      <c r="F598" s="106" t="str">
        <f t="shared" si="76"/>
        <v/>
      </c>
      <c r="G598" s="106" t="str">
        <f t="shared" si="78"/>
        <v/>
      </c>
      <c r="H598" s="106" t="str">
        <f t="shared" si="79"/>
        <v/>
      </c>
    </row>
    <row r="599" spans="1:8" x14ac:dyDescent="0.25">
      <c r="A599" s="93" t="str">
        <f t="shared" si="72"/>
        <v/>
      </c>
      <c r="B599" s="106" t="str">
        <f t="shared" si="77"/>
        <v/>
      </c>
      <c r="C599" s="107" t="str">
        <f t="shared" si="73"/>
        <v/>
      </c>
      <c r="D599" s="106" t="str">
        <f t="shared" si="74"/>
        <v/>
      </c>
      <c r="E599" s="106" t="str">
        <f t="shared" si="75"/>
        <v/>
      </c>
      <c r="F599" s="106" t="str">
        <f t="shared" si="76"/>
        <v/>
      </c>
      <c r="G599" s="106" t="str">
        <f t="shared" si="78"/>
        <v/>
      </c>
      <c r="H599" s="106" t="str">
        <f t="shared" si="79"/>
        <v/>
      </c>
    </row>
    <row r="600" spans="1:8" x14ac:dyDescent="0.25">
      <c r="A600" s="93" t="str">
        <f t="shared" si="72"/>
        <v/>
      </c>
      <c r="B600" s="106" t="str">
        <f t="shared" si="77"/>
        <v/>
      </c>
      <c r="C600" s="107" t="str">
        <f t="shared" si="73"/>
        <v/>
      </c>
      <c r="D600" s="106" t="str">
        <f t="shared" si="74"/>
        <v/>
      </c>
      <c r="E600" s="106" t="str">
        <f t="shared" si="75"/>
        <v/>
      </c>
      <c r="F600" s="106" t="str">
        <f t="shared" si="76"/>
        <v/>
      </c>
      <c r="G600" s="106" t="str">
        <f t="shared" si="78"/>
        <v/>
      </c>
      <c r="H600" s="106" t="str">
        <f t="shared" si="79"/>
        <v/>
      </c>
    </row>
    <row r="601" spans="1:8" x14ac:dyDescent="0.25">
      <c r="A601" s="93" t="str">
        <f t="shared" si="72"/>
        <v/>
      </c>
      <c r="B601" s="106" t="str">
        <f t="shared" si="77"/>
        <v/>
      </c>
      <c r="C601" s="107" t="str">
        <f t="shared" si="73"/>
        <v/>
      </c>
      <c r="D601" s="106" t="str">
        <f t="shared" si="74"/>
        <v/>
      </c>
      <c r="E601" s="106" t="str">
        <f t="shared" si="75"/>
        <v/>
      </c>
      <c r="F601" s="106" t="str">
        <f t="shared" si="76"/>
        <v/>
      </c>
      <c r="G601" s="106" t="str">
        <f t="shared" si="78"/>
        <v/>
      </c>
      <c r="H601" s="106" t="str">
        <f t="shared" si="79"/>
        <v/>
      </c>
    </row>
    <row r="602" spans="1:8" x14ac:dyDescent="0.25">
      <c r="A602" s="93" t="str">
        <f t="shared" si="72"/>
        <v/>
      </c>
      <c r="B602" s="106" t="str">
        <f t="shared" si="77"/>
        <v/>
      </c>
      <c r="C602" s="107" t="str">
        <f t="shared" si="73"/>
        <v/>
      </c>
      <c r="D602" s="106" t="str">
        <f t="shared" si="74"/>
        <v/>
      </c>
      <c r="E602" s="106" t="str">
        <f t="shared" si="75"/>
        <v/>
      </c>
      <c r="F602" s="106" t="str">
        <f t="shared" si="76"/>
        <v/>
      </c>
      <c r="G602" s="106" t="str">
        <f t="shared" si="78"/>
        <v/>
      </c>
      <c r="H602" s="106" t="str">
        <f t="shared" si="79"/>
        <v/>
      </c>
    </row>
    <row r="603" spans="1:8" x14ac:dyDescent="0.25">
      <c r="A603" s="93" t="str">
        <f t="shared" si="72"/>
        <v/>
      </c>
      <c r="B603" s="106" t="str">
        <f t="shared" si="77"/>
        <v/>
      </c>
      <c r="C603" s="107" t="str">
        <f t="shared" si="73"/>
        <v/>
      </c>
      <c r="D603" s="106" t="str">
        <f t="shared" si="74"/>
        <v/>
      </c>
      <c r="E603" s="106" t="str">
        <f t="shared" si="75"/>
        <v/>
      </c>
      <c r="F603" s="106" t="str">
        <f t="shared" si="76"/>
        <v/>
      </c>
      <c r="G603" s="106" t="str">
        <f t="shared" si="78"/>
        <v/>
      </c>
      <c r="H603" s="106" t="str">
        <f t="shared" si="79"/>
        <v/>
      </c>
    </row>
    <row r="604" spans="1:8" x14ac:dyDescent="0.25">
      <c r="A604" s="93" t="str">
        <f t="shared" si="72"/>
        <v/>
      </c>
      <c r="B604" s="106" t="str">
        <f t="shared" si="77"/>
        <v/>
      </c>
      <c r="C604" s="107" t="str">
        <f t="shared" si="73"/>
        <v/>
      </c>
      <c r="D604" s="106" t="str">
        <f t="shared" si="74"/>
        <v/>
      </c>
      <c r="E604" s="106" t="str">
        <f t="shared" si="75"/>
        <v/>
      </c>
      <c r="F604" s="106" t="str">
        <f t="shared" si="76"/>
        <v/>
      </c>
      <c r="G604" s="106" t="str">
        <f t="shared" si="78"/>
        <v/>
      </c>
      <c r="H604" s="106" t="str">
        <f t="shared" si="79"/>
        <v/>
      </c>
    </row>
    <row r="605" spans="1:8" x14ac:dyDescent="0.25">
      <c r="A605" s="93" t="str">
        <f t="shared" si="72"/>
        <v/>
      </c>
      <c r="B605" s="106" t="str">
        <f t="shared" si="77"/>
        <v/>
      </c>
      <c r="C605" s="107" t="str">
        <f t="shared" si="73"/>
        <v/>
      </c>
      <c r="D605" s="106" t="str">
        <f t="shared" si="74"/>
        <v/>
      </c>
      <c r="E605" s="106" t="str">
        <f t="shared" si="75"/>
        <v/>
      </c>
      <c r="F605" s="106" t="str">
        <f t="shared" si="76"/>
        <v/>
      </c>
      <c r="G605" s="106" t="str">
        <f t="shared" si="78"/>
        <v/>
      </c>
      <c r="H605" s="106" t="str">
        <f t="shared" si="79"/>
        <v/>
      </c>
    </row>
    <row r="606" spans="1:8" x14ac:dyDescent="0.25">
      <c r="A606" s="93" t="str">
        <f t="shared" si="72"/>
        <v/>
      </c>
      <c r="B606" s="106" t="str">
        <f t="shared" si="77"/>
        <v/>
      </c>
      <c r="C606" s="107" t="str">
        <f t="shared" si="73"/>
        <v/>
      </c>
      <c r="D606" s="106" t="str">
        <f t="shared" si="74"/>
        <v/>
      </c>
      <c r="E606" s="106" t="str">
        <f t="shared" si="75"/>
        <v/>
      </c>
      <c r="F606" s="106" t="str">
        <f t="shared" si="76"/>
        <v/>
      </c>
      <c r="G606" s="106" t="str">
        <f t="shared" si="78"/>
        <v/>
      </c>
      <c r="H606" s="106" t="str">
        <f t="shared" si="79"/>
        <v/>
      </c>
    </row>
    <row r="607" spans="1:8" x14ac:dyDescent="0.25">
      <c r="A607" s="93" t="str">
        <f t="shared" si="72"/>
        <v/>
      </c>
      <c r="B607" s="106" t="str">
        <f t="shared" si="77"/>
        <v/>
      </c>
      <c r="C607" s="107" t="str">
        <f t="shared" si="73"/>
        <v/>
      </c>
      <c r="D607" s="106" t="str">
        <f t="shared" si="74"/>
        <v/>
      </c>
      <c r="E607" s="106" t="str">
        <f t="shared" si="75"/>
        <v/>
      </c>
      <c r="F607" s="106" t="str">
        <f t="shared" si="76"/>
        <v/>
      </c>
      <c r="G607" s="106" t="str">
        <f t="shared" si="78"/>
        <v/>
      </c>
      <c r="H607" s="106" t="str">
        <f t="shared" si="79"/>
        <v/>
      </c>
    </row>
    <row r="608" spans="1:8" x14ac:dyDescent="0.25">
      <c r="A608" s="93" t="str">
        <f t="shared" si="72"/>
        <v/>
      </c>
      <c r="B608" s="106" t="str">
        <f t="shared" si="77"/>
        <v/>
      </c>
      <c r="C608" s="107" t="str">
        <f t="shared" si="73"/>
        <v/>
      </c>
      <c r="D608" s="106" t="str">
        <f t="shared" si="74"/>
        <v/>
      </c>
      <c r="E608" s="106" t="str">
        <f t="shared" si="75"/>
        <v/>
      </c>
      <c r="F608" s="106" t="str">
        <f t="shared" si="76"/>
        <v/>
      </c>
      <c r="G608" s="106" t="str">
        <f t="shared" si="78"/>
        <v/>
      </c>
      <c r="H608" s="106" t="str">
        <f t="shared" si="79"/>
        <v/>
      </c>
    </row>
    <row r="609" spans="1:8" x14ac:dyDescent="0.25">
      <c r="A609" s="93" t="str">
        <f t="shared" si="72"/>
        <v/>
      </c>
      <c r="B609" s="106" t="str">
        <f t="shared" si="77"/>
        <v/>
      </c>
      <c r="C609" s="107" t="str">
        <f t="shared" si="73"/>
        <v/>
      </c>
      <c r="D609" s="106" t="str">
        <f t="shared" si="74"/>
        <v/>
      </c>
      <c r="E609" s="106" t="str">
        <f t="shared" si="75"/>
        <v/>
      </c>
      <c r="F609" s="106" t="str">
        <f t="shared" si="76"/>
        <v/>
      </c>
      <c r="G609" s="106" t="str">
        <f t="shared" si="78"/>
        <v/>
      </c>
      <c r="H609" s="106" t="str">
        <f t="shared" si="79"/>
        <v/>
      </c>
    </row>
    <row r="610" spans="1:8" x14ac:dyDescent="0.25">
      <c r="A610" s="93" t="str">
        <f t="shared" si="72"/>
        <v/>
      </c>
      <c r="B610" s="106" t="str">
        <f t="shared" si="77"/>
        <v/>
      </c>
      <c r="C610" s="107" t="str">
        <f t="shared" si="73"/>
        <v/>
      </c>
      <c r="D610" s="106" t="str">
        <f t="shared" si="74"/>
        <v/>
      </c>
      <c r="E610" s="106" t="str">
        <f t="shared" si="75"/>
        <v/>
      </c>
      <c r="F610" s="106" t="str">
        <f t="shared" si="76"/>
        <v/>
      </c>
      <c r="G610" s="106" t="str">
        <f t="shared" si="78"/>
        <v/>
      </c>
      <c r="H610" s="106" t="str">
        <f t="shared" si="79"/>
        <v/>
      </c>
    </row>
    <row r="611" spans="1:8" x14ac:dyDescent="0.25">
      <c r="A611" s="93" t="str">
        <f t="shared" si="72"/>
        <v/>
      </c>
      <c r="B611" s="106" t="str">
        <f t="shared" si="77"/>
        <v/>
      </c>
      <c r="C611" s="107" t="str">
        <f t="shared" si="73"/>
        <v/>
      </c>
      <c r="D611" s="106" t="str">
        <f t="shared" si="74"/>
        <v/>
      </c>
      <c r="E611" s="106" t="str">
        <f t="shared" si="75"/>
        <v/>
      </c>
      <c r="F611" s="106" t="str">
        <f t="shared" si="76"/>
        <v/>
      </c>
      <c r="G611" s="106" t="str">
        <f t="shared" si="78"/>
        <v/>
      </c>
      <c r="H611" s="106" t="str">
        <f t="shared" si="79"/>
        <v/>
      </c>
    </row>
    <row r="612" spans="1:8" x14ac:dyDescent="0.25">
      <c r="A612" s="93" t="str">
        <f t="shared" si="72"/>
        <v/>
      </c>
      <c r="B612" s="106" t="str">
        <f t="shared" si="77"/>
        <v/>
      </c>
      <c r="C612" s="107" t="str">
        <f t="shared" si="73"/>
        <v/>
      </c>
      <c r="D612" s="106" t="str">
        <f t="shared" si="74"/>
        <v/>
      </c>
      <c r="E612" s="106" t="str">
        <f t="shared" si="75"/>
        <v/>
      </c>
      <c r="F612" s="106" t="str">
        <f t="shared" si="76"/>
        <v/>
      </c>
      <c r="G612" s="106" t="str">
        <f t="shared" si="78"/>
        <v/>
      </c>
      <c r="H612" s="106" t="str">
        <f t="shared" si="79"/>
        <v/>
      </c>
    </row>
    <row r="613" spans="1:8" x14ac:dyDescent="0.25">
      <c r="A613" s="93" t="str">
        <f t="shared" si="72"/>
        <v/>
      </c>
      <c r="B613" s="106" t="str">
        <f t="shared" si="77"/>
        <v/>
      </c>
      <c r="C613" s="107" t="str">
        <f t="shared" si="73"/>
        <v/>
      </c>
      <c r="D613" s="106" t="str">
        <f t="shared" si="74"/>
        <v/>
      </c>
      <c r="E613" s="106" t="str">
        <f t="shared" si="75"/>
        <v/>
      </c>
      <c r="F613" s="106" t="str">
        <f t="shared" si="76"/>
        <v/>
      </c>
      <c r="G613" s="106" t="str">
        <f t="shared" si="78"/>
        <v/>
      </c>
      <c r="H613" s="106" t="str">
        <f t="shared" si="79"/>
        <v/>
      </c>
    </row>
    <row r="614" spans="1:8" x14ac:dyDescent="0.25">
      <c r="A614" s="93" t="str">
        <f t="shared" si="72"/>
        <v/>
      </c>
      <c r="B614" s="106" t="str">
        <f t="shared" si="77"/>
        <v/>
      </c>
      <c r="C614" s="107" t="str">
        <f t="shared" si="73"/>
        <v/>
      </c>
      <c r="D614" s="106" t="str">
        <f t="shared" si="74"/>
        <v/>
      </c>
      <c r="E614" s="106" t="str">
        <f t="shared" si="75"/>
        <v/>
      </c>
      <c r="F614" s="106" t="str">
        <f t="shared" si="76"/>
        <v/>
      </c>
      <c r="G614" s="106" t="str">
        <f t="shared" si="78"/>
        <v/>
      </c>
      <c r="H614" s="106" t="str">
        <f t="shared" si="79"/>
        <v/>
      </c>
    </row>
    <row r="615" spans="1:8" x14ac:dyDescent="0.25">
      <c r="A615" s="93" t="str">
        <f t="shared" si="72"/>
        <v/>
      </c>
      <c r="B615" s="106" t="str">
        <f t="shared" si="77"/>
        <v/>
      </c>
      <c r="C615" s="107" t="str">
        <f t="shared" si="73"/>
        <v/>
      </c>
      <c r="D615" s="106" t="str">
        <f t="shared" si="74"/>
        <v/>
      </c>
      <c r="E615" s="106" t="str">
        <f t="shared" si="75"/>
        <v/>
      </c>
      <c r="F615" s="106" t="str">
        <f t="shared" si="76"/>
        <v/>
      </c>
      <c r="G615" s="106" t="str">
        <f t="shared" si="78"/>
        <v/>
      </c>
      <c r="H615" s="106" t="str">
        <f t="shared" si="79"/>
        <v/>
      </c>
    </row>
    <row r="616" spans="1:8" x14ac:dyDescent="0.25">
      <c r="A616" s="93" t="str">
        <f t="shared" si="72"/>
        <v/>
      </c>
      <c r="B616" s="106" t="str">
        <f t="shared" si="77"/>
        <v/>
      </c>
      <c r="C616" s="107" t="str">
        <f t="shared" si="73"/>
        <v/>
      </c>
      <c r="D616" s="106" t="str">
        <f t="shared" si="74"/>
        <v/>
      </c>
      <c r="E616" s="106" t="str">
        <f t="shared" si="75"/>
        <v/>
      </c>
      <c r="F616" s="106" t="str">
        <f t="shared" si="76"/>
        <v/>
      </c>
      <c r="G616" s="106" t="str">
        <f t="shared" si="78"/>
        <v/>
      </c>
      <c r="H616" s="106" t="str">
        <f t="shared" si="79"/>
        <v/>
      </c>
    </row>
    <row r="617" spans="1:8" x14ac:dyDescent="0.25">
      <c r="A617" s="93" t="str">
        <f t="shared" si="72"/>
        <v/>
      </c>
      <c r="B617" s="106" t="str">
        <f t="shared" si="77"/>
        <v/>
      </c>
      <c r="C617" s="107" t="str">
        <f t="shared" si="73"/>
        <v/>
      </c>
      <c r="D617" s="106" t="str">
        <f t="shared" si="74"/>
        <v/>
      </c>
      <c r="E617" s="106" t="str">
        <f t="shared" si="75"/>
        <v/>
      </c>
      <c r="F617" s="106" t="str">
        <f t="shared" si="76"/>
        <v/>
      </c>
      <c r="G617" s="106" t="str">
        <f t="shared" si="78"/>
        <v/>
      </c>
      <c r="H617" s="106" t="str">
        <f t="shared" si="79"/>
        <v/>
      </c>
    </row>
    <row r="618" spans="1:8" x14ac:dyDescent="0.25">
      <c r="A618" s="93" t="str">
        <f t="shared" si="72"/>
        <v/>
      </c>
      <c r="B618" s="106" t="str">
        <f t="shared" si="77"/>
        <v/>
      </c>
      <c r="C618" s="107" t="str">
        <f t="shared" si="73"/>
        <v/>
      </c>
      <c r="D618" s="106" t="str">
        <f t="shared" si="74"/>
        <v/>
      </c>
      <c r="E618" s="106" t="str">
        <f t="shared" si="75"/>
        <v/>
      </c>
      <c r="F618" s="106" t="str">
        <f t="shared" si="76"/>
        <v/>
      </c>
      <c r="G618" s="106" t="str">
        <f t="shared" si="78"/>
        <v/>
      </c>
      <c r="H618" s="106" t="str">
        <f t="shared" si="79"/>
        <v/>
      </c>
    </row>
    <row r="619" spans="1:8" x14ac:dyDescent="0.25">
      <c r="A619" s="93" t="str">
        <f t="shared" si="72"/>
        <v/>
      </c>
      <c r="B619" s="106" t="str">
        <f t="shared" si="77"/>
        <v/>
      </c>
      <c r="C619" s="107" t="str">
        <f t="shared" si="73"/>
        <v/>
      </c>
      <c r="D619" s="106" t="str">
        <f t="shared" si="74"/>
        <v/>
      </c>
      <c r="E619" s="106" t="str">
        <f t="shared" si="75"/>
        <v/>
      </c>
      <c r="F619" s="106" t="str">
        <f t="shared" si="76"/>
        <v/>
      </c>
      <c r="G619" s="106" t="str">
        <f t="shared" si="78"/>
        <v/>
      </c>
      <c r="H619" s="106" t="str">
        <f t="shared" si="79"/>
        <v/>
      </c>
    </row>
    <row r="620" spans="1:8" x14ac:dyDescent="0.25">
      <c r="A620" s="93" t="str">
        <f t="shared" si="72"/>
        <v/>
      </c>
      <c r="B620" s="106" t="str">
        <f t="shared" si="77"/>
        <v/>
      </c>
      <c r="C620" s="107" t="str">
        <f t="shared" si="73"/>
        <v/>
      </c>
      <c r="D620" s="106" t="str">
        <f t="shared" si="74"/>
        <v/>
      </c>
      <c r="E620" s="106" t="str">
        <f t="shared" si="75"/>
        <v/>
      </c>
      <c r="F620" s="106" t="str">
        <f t="shared" si="76"/>
        <v/>
      </c>
      <c r="G620" s="106" t="str">
        <f t="shared" si="78"/>
        <v/>
      </c>
      <c r="H620" s="106" t="str">
        <f t="shared" si="79"/>
        <v/>
      </c>
    </row>
    <row r="621" spans="1:8" x14ac:dyDescent="0.25">
      <c r="A621" s="93" t="str">
        <f t="shared" si="72"/>
        <v/>
      </c>
      <c r="B621" s="106" t="str">
        <f t="shared" si="77"/>
        <v/>
      </c>
      <c r="C621" s="107" t="str">
        <f t="shared" si="73"/>
        <v/>
      </c>
      <c r="D621" s="106" t="str">
        <f t="shared" si="74"/>
        <v/>
      </c>
      <c r="E621" s="106" t="str">
        <f t="shared" si="75"/>
        <v/>
      </c>
      <c r="F621" s="106" t="str">
        <f t="shared" si="76"/>
        <v/>
      </c>
      <c r="G621" s="106" t="str">
        <f t="shared" si="78"/>
        <v/>
      </c>
      <c r="H621" s="106" t="str">
        <f t="shared" si="79"/>
        <v/>
      </c>
    </row>
    <row r="622" spans="1:8" x14ac:dyDescent="0.25">
      <c r="A622" s="93" t="str">
        <f t="shared" si="72"/>
        <v/>
      </c>
      <c r="B622" s="106" t="str">
        <f t="shared" si="77"/>
        <v/>
      </c>
      <c r="C622" s="107" t="str">
        <f t="shared" si="73"/>
        <v/>
      </c>
      <c r="D622" s="106" t="str">
        <f t="shared" si="74"/>
        <v/>
      </c>
      <c r="E622" s="106" t="str">
        <f t="shared" si="75"/>
        <v/>
      </c>
      <c r="F622" s="106" t="str">
        <f t="shared" si="76"/>
        <v/>
      </c>
      <c r="G622" s="106" t="str">
        <f t="shared" si="78"/>
        <v/>
      </c>
      <c r="H622" s="106" t="str">
        <f t="shared" si="79"/>
        <v/>
      </c>
    </row>
    <row r="623" spans="1:8" x14ac:dyDescent="0.25">
      <c r="A623" s="93" t="str">
        <f t="shared" si="72"/>
        <v/>
      </c>
      <c r="B623" s="106" t="str">
        <f t="shared" si="77"/>
        <v/>
      </c>
      <c r="C623" s="107" t="str">
        <f t="shared" si="73"/>
        <v/>
      </c>
      <c r="D623" s="106" t="str">
        <f t="shared" si="74"/>
        <v/>
      </c>
      <c r="E623" s="106" t="str">
        <f t="shared" si="75"/>
        <v/>
      </c>
      <c r="F623" s="106" t="str">
        <f t="shared" si="76"/>
        <v/>
      </c>
      <c r="G623" s="106" t="str">
        <f t="shared" si="78"/>
        <v/>
      </c>
      <c r="H623" s="106" t="str">
        <f t="shared" si="79"/>
        <v/>
      </c>
    </row>
    <row r="624" spans="1:8" x14ac:dyDescent="0.25">
      <c r="A624" s="93" t="str">
        <f t="shared" si="72"/>
        <v/>
      </c>
      <c r="B624" s="106" t="str">
        <f t="shared" si="77"/>
        <v/>
      </c>
      <c r="C624" s="107" t="str">
        <f t="shared" si="73"/>
        <v/>
      </c>
      <c r="D624" s="106" t="str">
        <f t="shared" si="74"/>
        <v/>
      </c>
      <c r="E624" s="106" t="str">
        <f t="shared" si="75"/>
        <v/>
      </c>
      <c r="F624" s="106" t="str">
        <f t="shared" si="76"/>
        <v/>
      </c>
      <c r="G624" s="106" t="str">
        <f t="shared" si="78"/>
        <v/>
      </c>
      <c r="H624" s="106" t="str">
        <f t="shared" si="79"/>
        <v/>
      </c>
    </row>
    <row r="625" spans="1:8" x14ac:dyDescent="0.25">
      <c r="A625" s="93" t="str">
        <f t="shared" si="72"/>
        <v/>
      </c>
      <c r="B625" s="106" t="str">
        <f t="shared" si="77"/>
        <v/>
      </c>
      <c r="C625" s="107" t="str">
        <f t="shared" si="73"/>
        <v/>
      </c>
      <c r="D625" s="106" t="str">
        <f t="shared" si="74"/>
        <v/>
      </c>
      <c r="E625" s="106" t="str">
        <f t="shared" si="75"/>
        <v/>
      </c>
      <c r="F625" s="106" t="str">
        <f t="shared" si="76"/>
        <v/>
      </c>
      <c r="G625" s="106" t="str">
        <f t="shared" si="78"/>
        <v/>
      </c>
      <c r="H625" s="106" t="str">
        <f t="shared" si="79"/>
        <v/>
      </c>
    </row>
    <row r="626" spans="1:8" x14ac:dyDescent="0.25">
      <c r="A626" s="93" t="str">
        <f t="shared" si="72"/>
        <v/>
      </c>
      <c r="B626" s="106" t="str">
        <f t="shared" si="77"/>
        <v/>
      </c>
      <c r="C626" s="107" t="str">
        <f t="shared" si="73"/>
        <v/>
      </c>
      <c r="D626" s="106" t="str">
        <f t="shared" si="74"/>
        <v/>
      </c>
      <c r="E626" s="106" t="str">
        <f t="shared" si="75"/>
        <v/>
      </c>
      <c r="F626" s="106" t="str">
        <f t="shared" si="76"/>
        <v/>
      </c>
      <c r="G626" s="106" t="str">
        <f t="shared" si="78"/>
        <v/>
      </c>
      <c r="H626" s="106" t="str">
        <f t="shared" si="79"/>
        <v/>
      </c>
    </row>
    <row r="627" spans="1:8" x14ac:dyDescent="0.25">
      <c r="A627" s="93" t="str">
        <f t="shared" si="72"/>
        <v/>
      </c>
      <c r="B627" s="106" t="str">
        <f t="shared" si="77"/>
        <v/>
      </c>
      <c r="C627" s="107" t="str">
        <f t="shared" si="73"/>
        <v/>
      </c>
      <c r="D627" s="106" t="str">
        <f t="shared" si="74"/>
        <v/>
      </c>
      <c r="E627" s="106" t="str">
        <f t="shared" si="75"/>
        <v/>
      </c>
      <c r="F627" s="106" t="str">
        <f t="shared" si="76"/>
        <v/>
      </c>
      <c r="G627" s="106" t="str">
        <f t="shared" si="78"/>
        <v/>
      </c>
      <c r="H627" s="106" t="str">
        <f t="shared" si="79"/>
        <v/>
      </c>
    </row>
    <row r="628" spans="1:8" x14ac:dyDescent="0.25">
      <c r="A628" s="93" t="str">
        <f t="shared" si="72"/>
        <v/>
      </c>
      <c r="B628" s="106" t="str">
        <f t="shared" si="77"/>
        <v/>
      </c>
      <c r="C628" s="107" t="str">
        <f t="shared" si="73"/>
        <v/>
      </c>
      <c r="D628" s="106" t="str">
        <f t="shared" si="74"/>
        <v/>
      </c>
      <c r="E628" s="106" t="str">
        <f t="shared" si="75"/>
        <v/>
      </c>
      <c r="F628" s="106" t="str">
        <f t="shared" si="76"/>
        <v/>
      </c>
      <c r="G628" s="106" t="str">
        <f t="shared" si="78"/>
        <v/>
      </c>
      <c r="H628" s="106" t="str">
        <f t="shared" si="79"/>
        <v/>
      </c>
    </row>
    <row r="629" spans="1:8" x14ac:dyDescent="0.25">
      <c r="A629" s="93" t="str">
        <f t="shared" ref="A629:A692" si="80">IF(A628&lt;$B$5*$B$6,A628+1,"")</f>
        <v/>
      </c>
      <c r="B629" s="106" t="str">
        <f t="shared" si="77"/>
        <v/>
      </c>
      <c r="C629" s="107" t="str">
        <f t="shared" ref="C629:C692" si="81">IF(A629="","",$B$4/$B$6*F628)</f>
        <v/>
      </c>
      <c r="D629" s="106" t="str">
        <f t="shared" ref="D629:D692" si="82">IF(A629="","",B629-C629)</f>
        <v/>
      </c>
      <c r="E629" s="106" t="str">
        <f t="shared" ref="E629:E692" si="83">IF(A629="","",D629+E628)</f>
        <v/>
      </c>
      <c r="F629" s="106" t="str">
        <f t="shared" ref="F629:F692" si="84">IF(A629="","",$F$17-E629)</f>
        <v/>
      </c>
      <c r="G629" s="106" t="str">
        <f t="shared" si="78"/>
        <v/>
      </c>
      <c r="H629" s="106" t="str">
        <f t="shared" si="79"/>
        <v/>
      </c>
    </row>
    <row r="630" spans="1:8" x14ac:dyDescent="0.25">
      <c r="A630" s="93" t="str">
        <f t="shared" si="80"/>
        <v/>
      </c>
      <c r="B630" s="106" t="str">
        <f t="shared" si="77"/>
        <v/>
      </c>
      <c r="C630" s="107" t="str">
        <f t="shared" si="81"/>
        <v/>
      </c>
      <c r="D630" s="106" t="str">
        <f t="shared" si="82"/>
        <v/>
      </c>
      <c r="E630" s="106" t="str">
        <f t="shared" si="83"/>
        <v/>
      </c>
      <c r="F630" s="106" t="str">
        <f t="shared" si="84"/>
        <v/>
      </c>
      <c r="G630" s="106" t="str">
        <f t="shared" si="78"/>
        <v/>
      </c>
      <c r="H630" s="106" t="str">
        <f t="shared" si="79"/>
        <v/>
      </c>
    </row>
    <row r="631" spans="1:8" x14ac:dyDescent="0.25">
      <c r="A631" s="93" t="str">
        <f t="shared" si="80"/>
        <v/>
      </c>
      <c r="B631" s="106" t="str">
        <f t="shared" si="77"/>
        <v/>
      </c>
      <c r="C631" s="107" t="str">
        <f t="shared" si="81"/>
        <v/>
      </c>
      <c r="D631" s="106" t="str">
        <f t="shared" si="82"/>
        <v/>
      </c>
      <c r="E631" s="106" t="str">
        <f t="shared" si="83"/>
        <v/>
      </c>
      <c r="F631" s="106" t="str">
        <f t="shared" si="84"/>
        <v/>
      </c>
      <c r="G631" s="106" t="str">
        <f t="shared" si="78"/>
        <v/>
      </c>
      <c r="H631" s="106" t="str">
        <f t="shared" si="79"/>
        <v/>
      </c>
    </row>
    <row r="632" spans="1:8" x14ac:dyDescent="0.25">
      <c r="A632" s="93" t="str">
        <f t="shared" si="80"/>
        <v/>
      </c>
      <c r="B632" s="106" t="str">
        <f t="shared" si="77"/>
        <v/>
      </c>
      <c r="C632" s="107" t="str">
        <f t="shared" si="81"/>
        <v/>
      </c>
      <c r="D632" s="106" t="str">
        <f t="shared" si="82"/>
        <v/>
      </c>
      <c r="E632" s="106" t="str">
        <f t="shared" si="83"/>
        <v/>
      </c>
      <c r="F632" s="106" t="str">
        <f t="shared" si="84"/>
        <v/>
      </c>
      <c r="G632" s="106" t="str">
        <f t="shared" si="78"/>
        <v/>
      </c>
      <c r="H632" s="106" t="str">
        <f t="shared" si="79"/>
        <v/>
      </c>
    </row>
    <row r="633" spans="1:8" x14ac:dyDescent="0.25">
      <c r="A633" s="93" t="str">
        <f t="shared" si="80"/>
        <v/>
      </c>
      <c r="B633" s="106" t="str">
        <f t="shared" ref="B633:B696" si="85">IF(A633="","",-PMT($B$4/$B$6,$B$5*$B$6,$B$3,,$B$12))</f>
        <v/>
      </c>
      <c r="C633" s="107" t="str">
        <f t="shared" si="81"/>
        <v/>
      </c>
      <c r="D633" s="106" t="str">
        <f t="shared" si="82"/>
        <v/>
      </c>
      <c r="E633" s="106" t="str">
        <f t="shared" si="83"/>
        <v/>
      </c>
      <c r="F633" s="106" t="str">
        <f t="shared" si="84"/>
        <v/>
      </c>
      <c r="G633" s="106" t="str">
        <f t="shared" si="78"/>
        <v/>
      </c>
      <c r="H633" s="106" t="str">
        <f t="shared" si="79"/>
        <v/>
      </c>
    </row>
    <row r="634" spans="1:8" x14ac:dyDescent="0.25">
      <c r="A634" s="93" t="str">
        <f t="shared" si="80"/>
        <v/>
      </c>
      <c r="B634" s="106" t="str">
        <f t="shared" si="85"/>
        <v/>
      </c>
      <c r="C634" s="107" t="str">
        <f t="shared" si="81"/>
        <v/>
      </c>
      <c r="D634" s="106" t="str">
        <f t="shared" si="82"/>
        <v/>
      </c>
      <c r="E634" s="106" t="str">
        <f t="shared" si="83"/>
        <v/>
      </c>
      <c r="F634" s="106" t="str">
        <f t="shared" si="84"/>
        <v/>
      </c>
      <c r="G634" s="106" t="str">
        <f t="shared" si="78"/>
        <v/>
      </c>
      <c r="H634" s="106" t="str">
        <f t="shared" si="79"/>
        <v/>
      </c>
    </row>
    <row r="635" spans="1:8" x14ac:dyDescent="0.25">
      <c r="A635" s="93" t="str">
        <f t="shared" si="80"/>
        <v/>
      </c>
      <c r="B635" s="106" t="str">
        <f t="shared" si="85"/>
        <v/>
      </c>
      <c r="C635" s="107" t="str">
        <f t="shared" si="81"/>
        <v/>
      </c>
      <c r="D635" s="106" t="str">
        <f t="shared" si="82"/>
        <v/>
      </c>
      <c r="E635" s="106" t="str">
        <f t="shared" si="83"/>
        <v/>
      </c>
      <c r="F635" s="106" t="str">
        <f t="shared" si="84"/>
        <v/>
      </c>
      <c r="G635" s="106" t="str">
        <f t="shared" si="78"/>
        <v/>
      </c>
      <c r="H635" s="106" t="str">
        <f t="shared" si="79"/>
        <v/>
      </c>
    </row>
    <row r="636" spans="1:8" x14ac:dyDescent="0.25">
      <c r="A636" s="93" t="str">
        <f t="shared" si="80"/>
        <v/>
      </c>
      <c r="B636" s="106" t="str">
        <f t="shared" si="85"/>
        <v/>
      </c>
      <c r="C636" s="107" t="str">
        <f t="shared" si="81"/>
        <v/>
      </c>
      <c r="D636" s="106" t="str">
        <f t="shared" si="82"/>
        <v/>
      </c>
      <c r="E636" s="106" t="str">
        <f t="shared" si="83"/>
        <v/>
      </c>
      <c r="F636" s="106" t="str">
        <f t="shared" si="84"/>
        <v/>
      </c>
      <c r="G636" s="106" t="str">
        <f t="shared" si="78"/>
        <v/>
      </c>
      <c r="H636" s="106" t="str">
        <f t="shared" si="79"/>
        <v/>
      </c>
    </row>
    <row r="637" spans="1:8" x14ac:dyDescent="0.25">
      <c r="A637" s="93" t="str">
        <f t="shared" si="80"/>
        <v/>
      </c>
      <c r="B637" s="106" t="str">
        <f t="shared" si="85"/>
        <v/>
      </c>
      <c r="C637" s="107" t="str">
        <f t="shared" si="81"/>
        <v/>
      </c>
      <c r="D637" s="106" t="str">
        <f t="shared" si="82"/>
        <v/>
      </c>
      <c r="E637" s="106" t="str">
        <f t="shared" si="83"/>
        <v/>
      </c>
      <c r="F637" s="106" t="str">
        <f t="shared" si="84"/>
        <v/>
      </c>
      <c r="G637" s="106" t="str">
        <f t="shared" si="78"/>
        <v/>
      </c>
      <c r="H637" s="106" t="str">
        <f t="shared" si="79"/>
        <v/>
      </c>
    </row>
    <row r="638" spans="1:8" x14ac:dyDescent="0.25">
      <c r="A638" s="93" t="str">
        <f t="shared" si="80"/>
        <v/>
      </c>
      <c r="B638" s="106" t="str">
        <f t="shared" si="85"/>
        <v/>
      </c>
      <c r="C638" s="107" t="str">
        <f t="shared" si="81"/>
        <v/>
      </c>
      <c r="D638" s="106" t="str">
        <f t="shared" si="82"/>
        <v/>
      </c>
      <c r="E638" s="106" t="str">
        <f t="shared" si="83"/>
        <v/>
      </c>
      <c r="F638" s="106" t="str">
        <f t="shared" si="84"/>
        <v/>
      </c>
      <c r="G638" s="106" t="str">
        <f t="shared" si="78"/>
        <v/>
      </c>
      <c r="H638" s="106" t="str">
        <f t="shared" si="79"/>
        <v/>
      </c>
    </row>
    <row r="639" spans="1:8" x14ac:dyDescent="0.25">
      <c r="A639" s="93" t="str">
        <f t="shared" si="80"/>
        <v/>
      </c>
      <c r="B639" s="106" t="str">
        <f t="shared" si="85"/>
        <v/>
      </c>
      <c r="C639" s="107" t="str">
        <f t="shared" si="81"/>
        <v/>
      </c>
      <c r="D639" s="106" t="str">
        <f t="shared" si="82"/>
        <v/>
      </c>
      <c r="E639" s="106" t="str">
        <f t="shared" si="83"/>
        <v/>
      </c>
      <c r="F639" s="106" t="str">
        <f t="shared" si="84"/>
        <v/>
      </c>
      <c r="G639" s="106" t="str">
        <f t="shared" si="78"/>
        <v/>
      </c>
      <c r="H639" s="106" t="str">
        <f t="shared" si="79"/>
        <v/>
      </c>
    </row>
    <row r="640" spans="1:8" x14ac:dyDescent="0.25">
      <c r="A640" s="93" t="str">
        <f t="shared" si="80"/>
        <v/>
      </c>
      <c r="B640" s="106" t="str">
        <f t="shared" si="85"/>
        <v/>
      </c>
      <c r="C640" s="107" t="str">
        <f t="shared" si="81"/>
        <v/>
      </c>
      <c r="D640" s="106" t="str">
        <f t="shared" si="82"/>
        <v/>
      </c>
      <c r="E640" s="106" t="str">
        <f t="shared" si="83"/>
        <v/>
      </c>
      <c r="F640" s="106" t="str">
        <f t="shared" si="84"/>
        <v/>
      </c>
      <c r="G640" s="106" t="str">
        <f t="shared" si="78"/>
        <v/>
      </c>
      <c r="H640" s="106" t="str">
        <f t="shared" si="79"/>
        <v/>
      </c>
    </row>
    <row r="641" spans="1:8" x14ac:dyDescent="0.25">
      <c r="A641" s="93" t="str">
        <f t="shared" si="80"/>
        <v/>
      </c>
      <c r="B641" s="106" t="str">
        <f t="shared" si="85"/>
        <v/>
      </c>
      <c r="C641" s="107" t="str">
        <f t="shared" si="81"/>
        <v/>
      </c>
      <c r="D641" s="106" t="str">
        <f t="shared" si="82"/>
        <v/>
      </c>
      <c r="E641" s="106" t="str">
        <f t="shared" si="83"/>
        <v/>
      </c>
      <c r="F641" s="106" t="str">
        <f t="shared" si="84"/>
        <v/>
      </c>
      <c r="G641" s="106" t="str">
        <f t="shared" si="78"/>
        <v/>
      </c>
      <c r="H641" s="106" t="str">
        <f t="shared" si="79"/>
        <v/>
      </c>
    </row>
    <row r="642" spans="1:8" x14ac:dyDescent="0.25">
      <c r="A642" s="93" t="str">
        <f t="shared" si="80"/>
        <v/>
      </c>
      <c r="B642" s="106" t="str">
        <f t="shared" si="85"/>
        <v/>
      </c>
      <c r="C642" s="107" t="str">
        <f t="shared" si="81"/>
        <v/>
      </c>
      <c r="D642" s="106" t="str">
        <f t="shared" si="82"/>
        <v/>
      </c>
      <c r="E642" s="106" t="str">
        <f t="shared" si="83"/>
        <v/>
      </c>
      <c r="F642" s="106" t="str">
        <f t="shared" si="84"/>
        <v/>
      </c>
      <c r="G642" s="106" t="str">
        <f t="shared" si="78"/>
        <v/>
      </c>
      <c r="H642" s="106" t="str">
        <f t="shared" si="79"/>
        <v/>
      </c>
    </row>
    <row r="643" spans="1:8" x14ac:dyDescent="0.25">
      <c r="A643" s="93" t="str">
        <f t="shared" si="80"/>
        <v/>
      </c>
      <c r="B643" s="106" t="str">
        <f t="shared" si="85"/>
        <v/>
      </c>
      <c r="C643" s="107" t="str">
        <f t="shared" si="81"/>
        <v/>
      </c>
      <c r="D643" s="106" t="str">
        <f t="shared" si="82"/>
        <v/>
      </c>
      <c r="E643" s="106" t="str">
        <f t="shared" si="83"/>
        <v/>
      </c>
      <c r="F643" s="106" t="str">
        <f t="shared" si="84"/>
        <v/>
      </c>
      <c r="G643" s="106" t="str">
        <f t="shared" si="78"/>
        <v/>
      </c>
      <c r="H643" s="106" t="str">
        <f t="shared" si="79"/>
        <v/>
      </c>
    </row>
    <row r="644" spans="1:8" x14ac:dyDescent="0.25">
      <c r="A644" s="93" t="str">
        <f t="shared" si="80"/>
        <v/>
      </c>
      <c r="B644" s="106" t="str">
        <f t="shared" si="85"/>
        <v/>
      </c>
      <c r="C644" s="107" t="str">
        <f t="shared" si="81"/>
        <v/>
      </c>
      <c r="D644" s="106" t="str">
        <f t="shared" si="82"/>
        <v/>
      </c>
      <c r="E644" s="106" t="str">
        <f t="shared" si="83"/>
        <v/>
      </c>
      <c r="F644" s="106" t="str">
        <f t="shared" si="84"/>
        <v/>
      </c>
      <c r="G644" s="106" t="str">
        <f t="shared" si="78"/>
        <v/>
      </c>
      <c r="H644" s="106" t="str">
        <f t="shared" si="79"/>
        <v/>
      </c>
    </row>
    <row r="645" spans="1:8" x14ac:dyDescent="0.25">
      <c r="A645" s="93" t="str">
        <f t="shared" si="80"/>
        <v/>
      </c>
      <c r="B645" s="106" t="str">
        <f t="shared" si="85"/>
        <v/>
      </c>
      <c r="C645" s="107" t="str">
        <f t="shared" si="81"/>
        <v/>
      </c>
      <c r="D645" s="106" t="str">
        <f t="shared" si="82"/>
        <v/>
      </c>
      <c r="E645" s="106" t="str">
        <f t="shared" si="83"/>
        <v/>
      </c>
      <c r="F645" s="106" t="str">
        <f t="shared" si="84"/>
        <v/>
      </c>
      <c r="G645" s="106" t="str">
        <f t="shared" si="78"/>
        <v/>
      </c>
      <c r="H645" s="106" t="str">
        <f t="shared" si="79"/>
        <v/>
      </c>
    </row>
    <row r="646" spans="1:8" x14ac:dyDescent="0.25">
      <c r="A646" s="93" t="str">
        <f t="shared" si="80"/>
        <v/>
      </c>
      <c r="B646" s="106" t="str">
        <f t="shared" si="85"/>
        <v/>
      </c>
      <c r="C646" s="107" t="str">
        <f t="shared" si="81"/>
        <v/>
      </c>
      <c r="D646" s="106" t="str">
        <f t="shared" si="82"/>
        <v/>
      </c>
      <c r="E646" s="106" t="str">
        <f t="shared" si="83"/>
        <v/>
      </c>
      <c r="F646" s="106" t="str">
        <f t="shared" si="84"/>
        <v/>
      </c>
      <c r="G646" s="106" t="str">
        <f t="shared" si="78"/>
        <v/>
      </c>
      <c r="H646" s="106" t="str">
        <f t="shared" si="79"/>
        <v/>
      </c>
    </row>
    <row r="647" spans="1:8" x14ac:dyDescent="0.25">
      <c r="A647" s="93" t="str">
        <f t="shared" si="80"/>
        <v/>
      </c>
      <c r="B647" s="106" t="str">
        <f t="shared" si="85"/>
        <v/>
      </c>
      <c r="C647" s="107" t="str">
        <f t="shared" si="81"/>
        <v/>
      </c>
      <c r="D647" s="106" t="str">
        <f t="shared" si="82"/>
        <v/>
      </c>
      <c r="E647" s="106" t="str">
        <f t="shared" si="83"/>
        <v/>
      </c>
      <c r="F647" s="106" t="str">
        <f t="shared" si="84"/>
        <v/>
      </c>
      <c r="G647" s="106" t="str">
        <f t="shared" si="78"/>
        <v/>
      </c>
      <c r="H647" s="106" t="str">
        <f t="shared" si="79"/>
        <v/>
      </c>
    </row>
    <row r="648" spans="1:8" x14ac:dyDescent="0.25">
      <c r="A648" s="93" t="str">
        <f t="shared" si="80"/>
        <v/>
      </c>
      <c r="B648" s="106" t="str">
        <f t="shared" si="85"/>
        <v/>
      </c>
      <c r="C648" s="107" t="str">
        <f t="shared" si="81"/>
        <v/>
      </c>
      <c r="D648" s="106" t="str">
        <f t="shared" si="82"/>
        <v/>
      </c>
      <c r="E648" s="106" t="str">
        <f t="shared" si="83"/>
        <v/>
      </c>
      <c r="F648" s="106" t="str">
        <f t="shared" si="84"/>
        <v/>
      </c>
      <c r="G648" s="106" t="str">
        <f t="shared" si="78"/>
        <v/>
      </c>
      <c r="H648" s="106" t="str">
        <f t="shared" si="79"/>
        <v/>
      </c>
    </row>
    <row r="649" spans="1:8" x14ac:dyDescent="0.25">
      <c r="A649" s="93" t="str">
        <f t="shared" si="80"/>
        <v/>
      </c>
      <c r="B649" s="106" t="str">
        <f t="shared" si="85"/>
        <v/>
      </c>
      <c r="C649" s="107" t="str">
        <f t="shared" si="81"/>
        <v/>
      </c>
      <c r="D649" s="106" t="str">
        <f t="shared" si="82"/>
        <v/>
      </c>
      <c r="E649" s="106" t="str">
        <f t="shared" si="83"/>
        <v/>
      </c>
      <c r="F649" s="106" t="str">
        <f t="shared" si="84"/>
        <v/>
      </c>
      <c r="G649" s="106" t="str">
        <f t="shared" si="78"/>
        <v/>
      </c>
      <c r="H649" s="106" t="str">
        <f t="shared" si="79"/>
        <v/>
      </c>
    </row>
    <row r="650" spans="1:8" x14ac:dyDescent="0.25">
      <c r="A650" s="93" t="str">
        <f t="shared" si="80"/>
        <v/>
      </c>
      <c r="B650" s="106" t="str">
        <f t="shared" si="85"/>
        <v/>
      </c>
      <c r="C650" s="107" t="str">
        <f t="shared" si="81"/>
        <v/>
      </c>
      <c r="D650" s="106" t="str">
        <f t="shared" si="82"/>
        <v/>
      </c>
      <c r="E650" s="106" t="str">
        <f t="shared" si="83"/>
        <v/>
      </c>
      <c r="F650" s="106" t="str">
        <f t="shared" si="84"/>
        <v/>
      </c>
      <c r="G650" s="106" t="str">
        <f t="shared" si="78"/>
        <v/>
      </c>
      <c r="H650" s="106" t="str">
        <f t="shared" si="79"/>
        <v/>
      </c>
    </row>
    <row r="651" spans="1:8" x14ac:dyDescent="0.25">
      <c r="A651" s="93" t="str">
        <f t="shared" si="80"/>
        <v/>
      </c>
      <c r="B651" s="106" t="str">
        <f t="shared" si="85"/>
        <v/>
      </c>
      <c r="C651" s="107" t="str">
        <f t="shared" si="81"/>
        <v/>
      </c>
      <c r="D651" s="106" t="str">
        <f t="shared" si="82"/>
        <v/>
      </c>
      <c r="E651" s="106" t="str">
        <f t="shared" si="83"/>
        <v/>
      </c>
      <c r="F651" s="106" t="str">
        <f t="shared" si="84"/>
        <v/>
      </c>
      <c r="G651" s="106" t="str">
        <f t="shared" si="78"/>
        <v/>
      </c>
      <c r="H651" s="106" t="str">
        <f t="shared" si="79"/>
        <v/>
      </c>
    </row>
    <row r="652" spans="1:8" x14ac:dyDescent="0.25">
      <c r="A652" s="93" t="str">
        <f t="shared" si="80"/>
        <v/>
      </c>
      <c r="B652" s="106" t="str">
        <f t="shared" si="85"/>
        <v/>
      </c>
      <c r="C652" s="107" t="str">
        <f t="shared" si="81"/>
        <v/>
      </c>
      <c r="D652" s="106" t="str">
        <f t="shared" si="82"/>
        <v/>
      </c>
      <c r="E652" s="106" t="str">
        <f t="shared" si="83"/>
        <v/>
      </c>
      <c r="F652" s="106" t="str">
        <f t="shared" si="84"/>
        <v/>
      </c>
      <c r="G652" s="106" t="str">
        <f t="shared" si="78"/>
        <v/>
      </c>
      <c r="H652" s="106" t="str">
        <f t="shared" si="79"/>
        <v/>
      </c>
    </row>
    <row r="653" spans="1:8" x14ac:dyDescent="0.25">
      <c r="A653" s="93" t="str">
        <f t="shared" si="80"/>
        <v/>
      </c>
      <c r="B653" s="106" t="str">
        <f t="shared" si="85"/>
        <v/>
      </c>
      <c r="C653" s="107" t="str">
        <f t="shared" si="81"/>
        <v/>
      </c>
      <c r="D653" s="106" t="str">
        <f t="shared" si="82"/>
        <v/>
      </c>
      <c r="E653" s="106" t="str">
        <f t="shared" si="83"/>
        <v/>
      </c>
      <c r="F653" s="106" t="str">
        <f t="shared" si="84"/>
        <v/>
      </c>
      <c r="G653" s="106" t="str">
        <f t="shared" si="78"/>
        <v/>
      </c>
      <c r="H653" s="106" t="str">
        <f t="shared" si="79"/>
        <v/>
      </c>
    </row>
    <row r="654" spans="1:8" x14ac:dyDescent="0.25">
      <c r="A654" s="93" t="str">
        <f t="shared" si="80"/>
        <v/>
      </c>
      <c r="B654" s="106" t="str">
        <f t="shared" si="85"/>
        <v/>
      </c>
      <c r="C654" s="107" t="str">
        <f t="shared" si="81"/>
        <v/>
      </c>
      <c r="D654" s="106" t="str">
        <f t="shared" si="82"/>
        <v/>
      </c>
      <c r="E654" s="106" t="str">
        <f t="shared" si="83"/>
        <v/>
      </c>
      <c r="F654" s="106" t="str">
        <f t="shared" si="84"/>
        <v/>
      </c>
      <c r="G654" s="106" t="str">
        <f t="shared" si="78"/>
        <v/>
      </c>
      <c r="H654" s="106" t="str">
        <f t="shared" si="79"/>
        <v/>
      </c>
    </row>
    <row r="655" spans="1:8" x14ac:dyDescent="0.25">
      <c r="A655" s="93" t="str">
        <f t="shared" si="80"/>
        <v/>
      </c>
      <c r="B655" s="106" t="str">
        <f t="shared" si="85"/>
        <v/>
      </c>
      <c r="C655" s="107" t="str">
        <f t="shared" si="81"/>
        <v/>
      </c>
      <c r="D655" s="106" t="str">
        <f t="shared" si="82"/>
        <v/>
      </c>
      <c r="E655" s="106" t="str">
        <f t="shared" si="83"/>
        <v/>
      </c>
      <c r="F655" s="106" t="str">
        <f t="shared" si="84"/>
        <v/>
      </c>
      <c r="G655" s="106" t="str">
        <f t="shared" si="78"/>
        <v/>
      </c>
      <c r="H655" s="106" t="str">
        <f t="shared" si="79"/>
        <v/>
      </c>
    </row>
    <row r="656" spans="1:8" x14ac:dyDescent="0.25">
      <c r="A656" s="93" t="str">
        <f t="shared" si="80"/>
        <v/>
      </c>
      <c r="B656" s="106" t="str">
        <f t="shared" si="85"/>
        <v/>
      </c>
      <c r="C656" s="107" t="str">
        <f t="shared" si="81"/>
        <v/>
      </c>
      <c r="D656" s="106" t="str">
        <f t="shared" si="82"/>
        <v/>
      </c>
      <c r="E656" s="106" t="str">
        <f t="shared" si="83"/>
        <v/>
      </c>
      <c r="F656" s="106" t="str">
        <f t="shared" si="84"/>
        <v/>
      </c>
      <c r="G656" s="106" t="str">
        <f t="shared" si="78"/>
        <v/>
      </c>
      <c r="H656" s="106" t="str">
        <f t="shared" si="79"/>
        <v/>
      </c>
    </row>
    <row r="657" spans="1:8" x14ac:dyDescent="0.25">
      <c r="A657" s="93" t="str">
        <f t="shared" si="80"/>
        <v/>
      </c>
      <c r="B657" s="106" t="str">
        <f t="shared" si="85"/>
        <v/>
      </c>
      <c r="C657" s="107" t="str">
        <f t="shared" si="81"/>
        <v/>
      </c>
      <c r="D657" s="106" t="str">
        <f t="shared" si="82"/>
        <v/>
      </c>
      <c r="E657" s="106" t="str">
        <f t="shared" si="83"/>
        <v/>
      </c>
      <c r="F657" s="106" t="str">
        <f t="shared" si="84"/>
        <v/>
      </c>
      <c r="G657" s="106" t="str">
        <f t="shared" si="78"/>
        <v/>
      </c>
      <c r="H657" s="106" t="str">
        <f t="shared" si="79"/>
        <v/>
      </c>
    </row>
    <row r="658" spans="1:8" x14ac:dyDescent="0.25">
      <c r="A658" s="93" t="str">
        <f t="shared" si="80"/>
        <v/>
      </c>
      <c r="B658" s="106" t="str">
        <f t="shared" si="85"/>
        <v/>
      </c>
      <c r="C658" s="107" t="str">
        <f t="shared" si="81"/>
        <v/>
      </c>
      <c r="D658" s="106" t="str">
        <f t="shared" si="82"/>
        <v/>
      </c>
      <c r="E658" s="106" t="str">
        <f t="shared" si="83"/>
        <v/>
      </c>
      <c r="F658" s="106" t="str">
        <f t="shared" si="84"/>
        <v/>
      </c>
      <c r="G658" s="106" t="str">
        <f t="shared" si="78"/>
        <v/>
      </c>
      <c r="H658" s="106" t="str">
        <f t="shared" si="79"/>
        <v/>
      </c>
    </row>
    <row r="659" spans="1:8" x14ac:dyDescent="0.25">
      <c r="A659" s="93" t="str">
        <f t="shared" si="80"/>
        <v/>
      </c>
      <c r="B659" s="106" t="str">
        <f t="shared" si="85"/>
        <v/>
      </c>
      <c r="C659" s="107" t="str">
        <f t="shared" si="81"/>
        <v/>
      </c>
      <c r="D659" s="106" t="str">
        <f t="shared" si="82"/>
        <v/>
      </c>
      <c r="E659" s="106" t="str">
        <f t="shared" si="83"/>
        <v/>
      </c>
      <c r="F659" s="106" t="str">
        <f t="shared" si="84"/>
        <v/>
      </c>
      <c r="G659" s="106" t="str">
        <f t="shared" ref="G659:G722" si="86">IF(A659="","",$B$11*F659)</f>
        <v/>
      </c>
      <c r="H659" s="106" t="str">
        <f t="shared" ref="H659:H722" si="87">IF(A659="","",F659+G659)</f>
        <v/>
      </c>
    </row>
    <row r="660" spans="1:8" x14ac:dyDescent="0.25">
      <c r="A660" s="93" t="str">
        <f t="shared" si="80"/>
        <v/>
      </c>
      <c r="B660" s="106" t="str">
        <f t="shared" si="85"/>
        <v/>
      </c>
      <c r="C660" s="107" t="str">
        <f t="shared" si="81"/>
        <v/>
      </c>
      <c r="D660" s="106" t="str">
        <f t="shared" si="82"/>
        <v/>
      </c>
      <c r="E660" s="106" t="str">
        <f t="shared" si="83"/>
        <v/>
      </c>
      <c r="F660" s="106" t="str">
        <f t="shared" si="84"/>
        <v/>
      </c>
      <c r="G660" s="106" t="str">
        <f t="shared" si="86"/>
        <v/>
      </c>
      <c r="H660" s="106" t="str">
        <f t="shared" si="87"/>
        <v/>
      </c>
    </row>
    <row r="661" spans="1:8" x14ac:dyDescent="0.25">
      <c r="A661" s="93" t="str">
        <f t="shared" si="80"/>
        <v/>
      </c>
      <c r="B661" s="106" t="str">
        <f t="shared" si="85"/>
        <v/>
      </c>
      <c r="C661" s="107" t="str">
        <f t="shared" si="81"/>
        <v/>
      </c>
      <c r="D661" s="106" t="str">
        <f t="shared" si="82"/>
        <v/>
      </c>
      <c r="E661" s="106" t="str">
        <f t="shared" si="83"/>
        <v/>
      </c>
      <c r="F661" s="106" t="str">
        <f t="shared" si="84"/>
        <v/>
      </c>
      <c r="G661" s="106" t="str">
        <f t="shared" si="86"/>
        <v/>
      </c>
      <c r="H661" s="106" t="str">
        <f t="shared" si="87"/>
        <v/>
      </c>
    </row>
    <row r="662" spans="1:8" x14ac:dyDescent="0.25">
      <c r="A662" s="93" t="str">
        <f t="shared" si="80"/>
        <v/>
      </c>
      <c r="B662" s="106" t="str">
        <f t="shared" si="85"/>
        <v/>
      </c>
      <c r="C662" s="107" t="str">
        <f t="shared" si="81"/>
        <v/>
      </c>
      <c r="D662" s="106" t="str">
        <f t="shared" si="82"/>
        <v/>
      </c>
      <c r="E662" s="106" t="str">
        <f t="shared" si="83"/>
        <v/>
      </c>
      <c r="F662" s="106" t="str">
        <f t="shared" si="84"/>
        <v/>
      </c>
      <c r="G662" s="106" t="str">
        <f t="shared" si="86"/>
        <v/>
      </c>
      <c r="H662" s="106" t="str">
        <f t="shared" si="87"/>
        <v/>
      </c>
    </row>
    <row r="663" spans="1:8" x14ac:dyDescent="0.25">
      <c r="A663" s="93" t="str">
        <f t="shared" si="80"/>
        <v/>
      </c>
      <c r="B663" s="106" t="str">
        <f t="shared" si="85"/>
        <v/>
      </c>
      <c r="C663" s="107" t="str">
        <f t="shared" si="81"/>
        <v/>
      </c>
      <c r="D663" s="106" t="str">
        <f t="shared" si="82"/>
        <v/>
      </c>
      <c r="E663" s="106" t="str">
        <f t="shared" si="83"/>
        <v/>
      </c>
      <c r="F663" s="106" t="str">
        <f t="shared" si="84"/>
        <v/>
      </c>
      <c r="G663" s="106" t="str">
        <f t="shared" si="86"/>
        <v/>
      </c>
      <c r="H663" s="106" t="str">
        <f t="shared" si="87"/>
        <v/>
      </c>
    </row>
    <row r="664" spans="1:8" x14ac:dyDescent="0.25">
      <c r="A664" s="93" t="str">
        <f t="shared" si="80"/>
        <v/>
      </c>
      <c r="B664" s="106" t="str">
        <f t="shared" si="85"/>
        <v/>
      </c>
      <c r="C664" s="107" t="str">
        <f t="shared" si="81"/>
        <v/>
      </c>
      <c r="D664" s="106" t="str">
        <f t="shared" si="82"/>
        <v/>
      </c>
      <c r="E664" s="106" t="str">
        <f t="shared" si="83"/>
        <v/>
      </c>
      <c r="F664" s="106" t="str">
        <f t="shared" si="84"/>
        <v/>
      </c>
      <c r="G664" s="106" t="str">
        <f t="shared" si="86"/>
        <v/>
      </c>
      <c r="H664" s="106" t="str">
        <f t="shared" si="87"/>
        <v/>
      </c>
    </row>
    <row r="665" spans="1:8" x14ac:dyDescent="0.25">
      <c r="A665" s="93" t="str">
        <f t="shared" si="80"/>
        <v/>
      </c>
      <c r="B665" s="106" t="str">
        <f t="shared" si="85"/>
        <v/>
      </c>
      <c r="C665" s="107" t="str">
        <f t="shared" si="81"/>
        <v/>
      </c>
      <c r="D665" s="106" t="str">
        <f t="shared" si="82"/>
        <v/>
      </c>
      <c r="E665" s="106" t="str">
        <f t="shared" si="83"/>
        <v/>
      </c>
      <c r="F665" s="106" t="str">
        <f t="shared" si="84"/>
        <v/>
      </c>
      <c r="G665" s="106" t="str">
        <f t="shared" si="86"/>
        <v/>
      </c>
      <c r="H665" s="106" t="str">
        <f t="shared" si="87"/>
        <v/>
      </c>
    </row>
    <row r="666" spans="1:8" x14ac:dyDescent="0.25">
      <c r="A666" s="93" t="str">
        <f t="shared" si="80"/>
        <v/>
      </c>
      <c r="B666" s="106" t="str">
        <f t="shared" si="85"/>
        <v/>
      </c>
      <c r="C666" s="107" t="str">
        <f t="shared" si="81"/>
        <v/>
      </c>
      <c r="D666" s="106" t="str">
        <f t="shared" si="82"/>
        <v/>
      </c>
      <c r="E666" s="106" t="str">
        <f t="shared" si="83"/>
        <v/>
      </c>
      <c r="F666" s="106" t="str">
        <f t="shared" si="84"/>
        <v/>
      </c>
      <c r="G666" s="106" t="str">
        <f t="shared" si="86"/>
        <v/>
      </c>
      <c r="H666" s="106" t="str">
        <f t="shared" si="87"/>
        <v/>
      </c>
    </row>
    <row r="667" spans="1:8" x14ac:dyDescent="0.25">
      <c r="A667" s="93" t="str">
        <f t="shared" si="80"/>
        <v/>
      </c>
      <c r="B667" s="106" t="str">
        <f t="shared" si="85"/>
        <v/>
      </c>
      <c r="C667" s="107" t="str">
        <f t="shared" si="81"/>
        <v/>
      </c>
      <c r="D667" s="106" t="str">
        <f t="shared" si="82"/>
        <v/>
      </c>
      <c r="E667" s="106" t="str">
        <f t="shared" si="83"/>
        <v/>
      </c>
      <c r="F667" s="106" t="str">
        <f t="shared" si="84"/>
        <v/>
      </c>
      <c r="G667" s="106" t="str">
        <f t="shared" si="86"/>
        <v/>
      </c>
      <c r="H667" s="106" t="str">
        <f t="shared" si="87"/>
        <v/>
      </c>
    </row>
    <row r="668" spans="1:8" x14ac:dyDescent="0.25">
      <c r="A668" s="93" t="str">
        <f t="shared" si="80"/>
        <v/>
      </c>
      <c r="B668" s="106" t="str">
        <f t="shared" si="85"/>
        <v/>
      </c>
      <c r="C668" s="107" t="str">
        <f t="shared" si="81"/>
        <v/>
      </c>
      <c r="D668" s="106" t="str">
        <f t="shared" si="82"/>
        <v/>
      </c>
      <c r="E668" s="106" t="str">
        <f t="shared" si="83"/>
        <v/>
      </c>
      <c r="F668" s="106" t="str">
        <f t="shared" si="84"/>
        <v/>
      </c>
      <c r="G668" s="106" t="str">
        <f t="shared" si="86"/>
        <v/>
      </c>
      <c r="H668" s="106" t="str">
        <f t="shared" si="87"/>
        <v/>
      </c>
    </row>
    <row r="669" spans="1:8" x14ac:dyDescent="0.25">
      <c r="A669" s="93" t="str">
        <f t="shared" si="80"/>
        <v/>
      </c>
      <c r="B669" s="106" t="str">
        <f t="shared" si="85"/>
        <v/>
      </c>
      <c r="C669" s="107" t="str">
        <f t="shared" si="81"/>
        <v/>
      </c>
      <c r="D669" s="106" t="str">
        <f t="shared" si="82"/>
        <v/>
      </c>
      <c r="E669" s="106" t="str">
        <f t="shared" si="83"/>
        <v/>
      </c>
      <c r="F669" s="106" t="str">
        <f t="shared" si="84"/>
        <v/>
      </c>
      <c r="G669" s="106" t="str">
        <f t="shared" si="86"/>
        <v/>
      </c>
      <c r="H669" s="106" t="str">
        <f t="shared" si="87"/>
        <v/>
      </c>
    </row>
    <row r="670" spans="1:8" x14ac:dyDescent="0.25">
      <c r="A670" s="93" t="str">
        <f t="shared" si="80"/>
        <v/>
      </c>
      <c r="B670" s="106" t="str">
        <f t="shared" si="85"/>
        <v/>
      </c>
      <c r="C670" s="107" t="str">
        <f t="shared" si="81"/>
        <v/>
      </c>
      <c r="D670" s="106" t="str">
        <f t="shared" si="82"/>
        <v/>
      </c>
      <c r="E670" s="106" t="str">
        <f t="shared" si="83"/>
        <v/>
      </c>
      <c r="F670" s="106" t="str">
        <f t="shared" si="84"/>
        <v/>
      </c>
      <c r="G670" s="106" t="str">
        <f t="shared" si="86"/>
        <v/>
      </c>
      <c r="H670" s="106" t="str">
        <f t="shared" si="87"/>
        <v/>
      </c>
    </row>
    <row r="671" spans="1:8" x14ac:dyDescent="0.25">
      <c r="A671" s="93" t="str">
        <f t="shared" si="80"/>
        <v/>
      </c>
      <c r="B671" s="106" t="str">
        <f t="shared" si="85"/>
        <v/>
      </c>
      <c r="C671" s="107" t="str">
        <f t="shared" si="81"/>
        <v/>
      </c>
      <c r="D671" s="106" t="str">
        <f t="shared" si="82"/>
        <v/>
      </c>
      <c r="E671" s="106" t="str">
        <f t="shared" si="83"/>
        <v/>
      </c>
      <c r="F671" s="106" t="str">
        <f t="shared" si="84"/>
        <v/>
      </c>
      <c r="G671" s="106" t="str">
        <f t="shared" si="86"/>
        <v/>
      </c>
      <c r="H671" s="106" t="str">
        <f t="shared" si="87"/>
        <v/>
      </c>
    </row>
    <row r="672" spans="1:8" x14ac:dyDescent="0.25">
      <c r="A672" s="93" t="str">
        <f t="shared" si="80"/>
        <v/>
      </c>
      <c r="B672" s="106" t="str">
        <f t="shared" si="85"/>
        <v/>
      </c>
      <c r="C672" s="107" t="str">
        <f t="shared" si="81"/>
        <v/>
      </c>
      <c r="D672" s="106" t="str">
        <f t="shared" si="82"/>
        <v/>
      </c>
      <c r="E672" s="106" t="str">
        <f t="shared" si="83"/>
        <v/>
      </c>
      <c r="F672" s="106" t="str">
        <f t="shared" si="84"/>
        <v/>
      </c>
      <c r="G672" s="106" t="str">
        <f t="shared" si="86"/>
        <v/>
      </c>
      <c r="H672" s="106" t="str">
        <f t="shared" si="87"/>
        <v/>
      </c>
    </row>
    <row r="673" spans="1:8" x14ac:dyDescent="0.25">
      <c r="A673" s="93" t="str">
        <f t="shared" si="80"/>
        <v/>
      </c>
      <c r="B673" s="106" t="str">
        <f t="shared" si="85"/>
        <v/>
      </c>
      <c r="C673" s="107" t="str">
        <f t="shared" si="81"/>
        <v/>
      </c>
      <c r="D673" s="106" t="str">
        <f t="shared" si="82"/>
        <v/>
      </c>
      <c r="E673" s="106" t="str">
        <f t="shared" si="83"/>
        <v/>
      </c>
      <c r="F673" s="106" t="str">
        <f t="shared" si="84"/>
        <v/>
      </c>
      <c r="G673" s="106" t="str">
        <f t="shared" si="86"/>
        <v/>
      </c>
      <c r="H673" s="106" t="str">
        <f t="shared" si="87"/>
        <v/>
      </c>
    </row>
    <row r="674" spans="1:8" x14ac:dyDescent="0.25">
      <c r="A674" s="93" t="str">
        <f t="shared" si="80"/>
        <v/>
      </c>
      <c r="B674" s="106" t="str">
        <f t="shared" si="85"/>
        <v/>
      </c>
      <c r="C674" s="107" t="str">
        <f t="shared" si="81"/>
        <v/>
      </c>
      <c r="D674" s="106" t="str">
        <f t="shared" si="82"/>
        <v/>
      </c>
      <c r="E674" s="106" t="str">
        <f t="shared" si="83"/>
        <v/>
      </c>
      <c r="F674" s="106" t="str">
        <f t="shared" si="84"/>
        <v/>
      </c>
      <c r="G674" s="106" t="str">
        <f t="shared" si="86"/>
        <v/>
      </c>
      <c r="H674" s="106" t="str">
        <f t="shared" si="87"/>
        <v/>
      </c>
    </row>
    <row r="675" spans="1:8" x14ac:dyDescent="0.25">
      <c r="A675" s="93" t="str">
        <f t="shared" si="80"/>
        <v/>
      </c>
      <c r="B675" s="106" t="str">
        <f t="shared" si="85"/>
        <v/>
      </c>
      <c r="C675" s="107" t="str">
        <f t="shared" si="81"/>
        <v/>
      </c>
      <c r="D675" s="106" t="str">
        <f t="shared" si="82"/>
        <v/>
      </c>
      <c r="E675" s="106" t="str">
        <f t="shared" si="83"/>
        <v/>
      </c>
      <c r="F675" s="106" t="str">
        <f t="shared" si="84"/>
        <v/>
      </c>
      <c r="G675" s="106" t="str">
        <f t="shared" si="86"/>
        <v/>
      </c>
      <c r="H675" s="106" t="str">
        <f t="shared" si="87"/>
        <v/>
      </c>
    </row>
    <row r="676" spans="1:8" x14ac:dyDescent="0.25">
      <c r="A676" s="93" t="str">
        <f t="shared" si="80"/>
        <v/>
      </c>
      <c r="B676" s="106" t="str">
        <f t="shared" si="85"/>
        <v/>
      </c>
      <c r="C676" s="107" t="str">
        <f t="shared" si="81"/>
        <v/>
      </c>
      <c r="D676" s="106" t="str">
        <f t="shared" si="82"/>
        <v/>
      </c>
      <c r="E676" s="106" t="str">
        <f t="shared" si="83"/>
        <v/>
      </c>
      <c r="F676" s="106" t="str">
        <f t="shared" si="84"/>
        <v/>
      </c>
      <c r="G676" s="106" t="str">
        <f t="shared" si="86"/>
        <v/>
      </c>
      <c r="H676" s="106" t="str">
        <f t="shared" si="87"/>
        <v/>
      </c>
    </row>
    <row r="677" spans="1:8" x14ac:dyDescent="0.25">
      <c r="A677" s="93" t="str">
        <f t="shared" si="80"/>
        <v/>
      </c>
      <c r="B677" s="106" t="str">
        <f t="shared" si="85"/>
        <v/>
      </c>
      <c r="C677" s="107" t="str">
        <f t="shared" si="81"/>
        <v/>
      </c>
      <c r="D677" s="106" t="str">
        <f t="shared" si="82"/>
        <v/>
      </c>
      <c r="E677" s="106" t="str">
        <f t="shared" si="83"/>
        <v/>
      </c>
      <c r="F677" s="106" t="str">
        <f t="shared" si="84"/>
        <v/>
      </c>
      <c r="G677" s="106" t="str">
        <f t="shared" si="86"/>
        <v/>
      </c>
      <c r="H677" s="106" t="str">
        <f t="shared" si="87"/>
        <v/>
      </c>
    </row>
    <row r="678" spans="1:8" x14ac:dyDescent="0.25">
      <c r="A678" s="93" t="str">
        <f t="shared" si="80"/>
        <v/>
      </c>
      <c r="B678" s="106" t="str">
        <f t="shared" si="85"/>
        <v/>
      </c>
      <c r="C678" s="107" t="str">
        <f t="shared" si="81"/>
        <v/>
      </c>
      <c r="D678" s="106" t="str">
        <f t="shared" si="82"/>
        <v/>
      </c>
      <c r="E678" s="106" t="str">
        <f t="shared" si="83"/>
        <v/>
      </c>
      <c r="F678" s="106" t="str">
        <f t="shared" si="84"/>
        <v/>
      </c>
      <c r="G678" s="106" t="str">
        <f t="shared" si="86"/>
        <v/>
      </c>
      <c r="H678" s="106" t="str">
        <f t="shared" si="87"/>
        <v/>
      </c>
    </row>
    <row r="679" spans="1:8" x14ac:dyDescent="0.25">
      <c r="A679" s="93" t="str">
        <f t="shared" si="80"/>
        <v/>
      </c>
      <c r="B679" s="106" t="str">
        <f t="shared" si="85"/>
        <v/>
      </c>
      <c r="C679" s="107" t="str">
        <f t="shared" si="81"/>
        <v/>
      </c>
      <c r="D679" s="106" t="str">
        <f t="shared" si="82"/>
        <v/>
      </c>
      <c r="E679" s="106" t="str">
        <f t="shared" si="83"/>
        <v/>
      </c>
      <c r="F679" s="106" t="str">
        <f t="shared" si="84"/>
        <v/>
      </c>
      <c r="G679" s="106" t="str">
        <f t="shared" si="86"/>
        <v/>
      </c>
      <c r="H679" s="106" t="str">
        <f t="shared" si="87"/>
        <v/>
      </c>
    </row>
    <row r="680" spans="1:8" x14ac:dyDescent="0.25">
      <c r="A680" s="93" t="str">
        <f t="shared" si="80"/>
        <v/>
      </c>
      <c r="B680" s="106" t="str">
        <f t="shared" si="85"/>
        <v/>
      </c>
      <c r="C680" s="107" t="str">
        <f t="shared" si="81"/>
        <v/>
      </c>
      <c r="D680" s="106" t="str">
        <f t="shared" si="82"/>
        <v/>
      </c>
      <c r="E680" s="106" t="str">
        <f t="shared" si="83"/>
        <v/>
      </c>
      <c r="F680" s="106" t="str">
        <f t="shared" si="84"/>
        <v/>
      </c>
      <c r="G680" s="106" t="str">
        <f t="shared" si="86"/>
        <v/>
      </c>
      <c r="H680" s="106" t="str">
        <f t="shared" si="87"/>
        <v/>
      </c>
    </row>
    <row r="681" spans="1:8" x14ac:dyDescent="0.25">
      <c r="A681" s="93" t="str">
        <f t="shared" si="80"/>
        <v/>
      </c>
      <c r="B681" s="106" t="str">
        <f t="shared" si="85"/>
        <v/>
      </c>
      <c r="C681" s="107" t="str">
        <f t="shared" si="81"/>
        <v/>
      </c>
      <c r="D681" s="106" t="str">
        <f t="shared" si="82"/>
        <v/>
      </c>
      <c r="E681" s="106" t="str">
        <f t="shared" si="83"/>
        <v/>
      </c>
      <c r="F681" s="106" t="str">
        <f t="shared" si="84"/>
        <v/>
      </c>
      <c r="G681" s="106" t="str">
        <f t="shared" si="86"/>
        <v/>
      </c>
      <c r="H681" s="106" t="str">
        <f t="shared" si="87"/>
        <v/>
      </c>
    </row>
    <row r="682" spans="1:8" x14ac:dyDescent="0.25">
      <c r="A682" s="93" t="str">
        <f t="shared" si="80"/>
        <v/>
      </c>
      <c r="B682" s="106" t="str">
        <f t="shared" si="85"/>
        <v/>
      </c>
      <c r="C682" s="107" t="str">
        <f t="shared" si="81"/>
        <v/>
      </c>
      <c r="D682" s="106" t="str">
        <f t="shared" si="82"/>
        <v/>
      </c>
      <c r="E682" s="106" t="str">
        <f t="shared" si="83"/>
        <v/>
      </c>
      <c r="F682" s="106" t="str">
        <f t="shared" si="84"/>
        <v/>
      </c>
      <c r="G682" s="106" t="str">
        <f t="shared" si="86"/>
        <v/>
      </c>
      <c r="H682" s="106" t="str">
        <f t="shared" si="87"/>
        <v/>
      </c>
    </row>
    <row r="683" spans="1:8" x14ac:dyDescent="0.25">
      <c r="A683" s="93" t="str">
        <f t="shared" si="80"/>
        <v/>
      </c>
      <c r="B683" s="106" t="str">
        <f t="shared" si="85"/>
        <v/>
      </c>
      <c r="C683" s="107" t="str">
        <f t="shared" si="81"/>
        <v/>
      </c>
      <c r="D683" s="106" t="str">
        <f t="shared" si="82"/>
        <v/>
      </c>
      <c r="E683" s="106" t="str">
        <f t="shared" si="83"/>
        <v/>
      </c>
      <c r="F683" s="106" t="str">
        <f t="shared" si="84"/>
        <v/>
      </c>
      <c r="G683" s="106" t="str">
        <f t="shared" si="86"/>
        <v/>
      </c>
      <c r="H683" s="106" t="str">
        <f t="shared" si="87"/>
        <v/>
      </c>
    </row>
    <row r="684" spans="1:8" x14ac:dyDescent="0.25">
      <c r="A684" s="93" t="str">
        <f t="shared" si="80"/>
        <v/>
      </c>
      <c r="B684" s="106" t="str">
        <f t="shared" si="85"/>
        <v/>
      </c>
      <c r="C684" s="107" t="str">
        <f t="shared" si="81"/>
        <v/>
      </c>
      <c r="D684" s="106" t="str">
        <f t="shared" si="82"/>
        <v/>
      </c>
      <c r="E684" s="106" t="str">
        <f t="shared" si="83"/>
        <v/>
      </c>
      <c r="F684" s="106" t="str">
        <f t="shared" si="84"/>
        <v/>
      </c>
      <c r="G684" s="106" t="str">
        <f t="shared" si="86"/>
        <v/>
      </c>
      <c r="H684" s="106" t="str">
        <f t="shared" si="87"/>
        <v/>
      </c>
    </row>
    <row r="685" spans="1:8" x14ac:dyDescent="0.25">
      <c r="A685" s="93" t="str">
        <f t="shared" si="80"/>
        <v/>
      </c>
      <c r="B685" s="106" t="str">
        <f t="shared" si="85"/>
        <v/>
      </c>
      <c r="C685" s="107" t="str">
        <f t="shared" si="81"/>
        <v/>
      </c>
      <c r="D685" s="106" t="str">
        <f t="shared" si="82"/>
        <v/>
      </c>
      <c r="E685" s="106" t="str">
        <f t="shared" si="83"/>
        <v/>
      </c>
      <c r="F685" s="106" t="str">
        <f t="shared" si="84"/>
        <v/>
      </c>
      <c r="G685" s="106" t="str">
        <f t="shared" si="86"/>
        <v/>
      </c>
      <c r="H685" s="106" t="str">
        <f t="shared" si="87"/>
        <v/>
      </c>
    </row>
    <row r="686" spans="1:8" x14ac:dyDescent="0.25">
      <c r="A686" s="93" t="str">
        <f t="shared" si="80"/>
        <v/>
      </c>
      <c r="B686" s="106" t="str">
        <f t="shared" si="85"/>
        <v/>
      </c>
      <c r="C686" s="107" t="str">
        <f t="shared" si="81"/>
        <v/>
      </c>
      <c r="D686" s="106" t="str">
        <f t="shared" si="82"/>
        <v/>
      </c>
      <c r="E686" s="106" t="str">
        <f t="shared" si="83"/>
        <v/>
      </c>
      <c r="F686" s="106" t="str">
        <f t="shared" si="84"/>
        <v/>
      </c>
      <c r="G686" s="106" t="str">
        <f t="shared" si="86"/>
        <v/>
      </c>
      <c r="H686" s="106" t="str">
        <f t="shared" si="87"/>
        <v/>
      </c>
    </row>
    <row r="687" spans="1:8" x14ac:dyDescent="0.25">
      <c r="A687" s="93" t="str">
        <f t="shared" si="80"/>
        <v/>
      </c>
      <c r="B687" s="106" t="str">
        <f t="shared" si="85"/>
        <v/>
      </c>
      <c r="C687" s="107" t="str">
        <f t="shared" si="81"/>
        <v/>
      </c>
      <c r="D687" s="106" t="str">
        <f t="shared" si="82"/>
        <v/>
      </c>
      <c r="E687" s="106" t="str">
        <f t="shared" si="83"/>
        <v/>
      </c>
      <c r="F687" s="106" t="str">
        <f t="shared" si="84"/>
        <v/>
      </c>
      <c r="G687" s="106" t="str">
        <f t="shared" si="86"/>
        <v/>
      </c>
      <c r="H687" s="106" t="str">
        <f t="shared" si="87"/>
        <v/>
      </c>
    </row>
    <row r="688" spans="1:8" x14ac:dyDescent="0.25">
      <c r="A688" s="93" t="str">
        <f t="shared" si="80"/>
        <v/>
      </c>
      <c r="B688" s="106" t="str">
        <f t="shared" si="85"/>
        <v/>
      </c>
      <c r="C688" s="107" t="str">
        <f t="shared" si="81"/>
        <v/>
      </c>
      <c r="D688" s="106" t="str">
        <f t="shared" si="82"/>
        <v/>
      </c>
      <c r="E688" s="106" t="str">
        <f t="shared" si="83"/>
        <v/>
      </c>
      <c r="F688" s="106" t="str">
        <f t="shared" si="84"/>
        <v/>
      </c>
      <c r="G688" s="106" t="str">
        <f t="shared" si="86"/>
        <v/>
      </c>
      <c r="H688" s="106" t="str">
        <f t="shared" si="87"/>
        <v/>
      </c>
    </row>
    <row r="689" spans="1:8" x14ac:dyDescent="0.25">
      <c r="A689" s="93" t="str">
        <f t="shared" si="80"/>
        <v/>
      </c>
      <c r="B689" s="106" t="str">
        <f t="shared" si="85"/>
        <v/>
      </c>
      <c r="C689" s="107" t="str">
        <f t="shared" si="81"/>
        <v/>
      </c>
      <c r="D689" s="106" t="str">
        <f t="shared" si="82"/>
        <v/>
      </c>
      <c r="E689" s="106" t="str">
        <f t="shared" si="83"/>
        <v/>
      </c>
      <c r="F689" s="106" t="str">
        <f t="shared" si="84"/>
        <v/>
      </c>
      <c r="G689" s="106" t="str">
        <f t="shared" si="86"/>
        <v/>
      </c>
      <c r="H689" s="106" t="str">
        <f t="shared" si="87"/>
        <v/>
      </c>
    </row>
    <row r="690" spans="1:8" x14ac:dyDescent="0.25">
      <c r="A690" s="93" t="str">
        <f t="shared" si="80"/>
        <v/>
      </c>
      <c r="B690" s="106" t="str">
        <f t="shared" si="85"/>
        <v/>
      </c>
      <c r="C690" s="107" t="str">
        <f t="shared" si="81"/>
        <v/>
      </c>
      <c r="D690" s="106" t="str">
        <f t="shared" si="82"/>
        <v/>
      </c>
      <c r="E690" s="106" t="str">
        <f t="shared" si="83"/>
        <v/>
      </c>
      <c r="F690" s="106" t="str">
        <f t="shared" si="84"/>
        <v/>
      </c>
      <c r="G690" s="106" t="str">
        <f t="shared" si="86"/>
        <v/>
      </c>
      <c r="H690" s="106" t="str">
        <f t="shared" si="87"/>
        <v/>
      </c>
    </row>
    <row r="691" spans="1:8" x14ac:dyDescent="0.25">
      <c r="A691" s="93" t="str">
        <f t="shared" si="80"/>
        <v/>
      </c>
      <c r="B691" s="106" t="str">
        <f t="shared" si="85"/>
        <v/>
      </c>
      <c r="C691" s="107" t="str">
        <f t="shared" si="81"/>
        <v/>
      </c>
      <c r="D691" s="106" t="str">
        <f t="shared" si="82"/>
        <v/>
      </c>
      <c r="E691" s="106" t="str">
        <f t="shared" si="83"/>
        <v/>
      </c>
      <c r="F691" s="106" t="str">
        <f t="shared" si="84"/>
        <v/>
      </c>
      <c r="G691" s="106" t="str">
        <f t="shared" si="86"/>
        <v/>
      </c>
      <c r="H691" s="106" t="str">
        <f t="shared" si="87"/>
        <v/>
      </c>
    </row>
    <row r="692" spans="1:8" x14ac:dyDescent="0.25">
      <c r="A692" s="93" t="str">
        <f t="shared" si="80"/>
        <v/>
      </c>
      <c r="B692" s="106" t="str">
        <f t="shared" si="85"/>
        <v/>
      </c>
      <c r="C692" s="107" t="str">
        <f t="shared" si="81"/>
        <v/>
      </c>
      <c r="D692" s="106" t="str">
        <f t="shared" si="82"/>
        <v/>
      </c>
      <c r="E692" s="106" t="str">
        <f t="shared" si="83"/>
        <v/>
      </c>
      <c r="F692" s="106" t="str">
        <f t="shared" si="84"/>
        <v/>
      </c>
      <c r="G692" s="106" t="str">
        <f t="shared" si="86"/>
        <v/>
      </c>
      <c r="H692" s="106" t="str">
        <f t="shared" si="87"/>
        <v/>
      </c>
    </row>
    <row r="693" spans="1:8" x14ac:dyDescent="0.25">
      <c r="A693" s="93" t="str">
        <f t="shared" ref="A693:A756" si="88">IF(A692&lt;$B$5*$B$6,A692+1,"")</f>
        <v/>
      </c>
      <c r="B693" s="106" t="str">
        <f t="shared" si="85"/>
        <v/>
      </c>
      <c r="C693" s="107" t="str">
        <f t="shared" ref="C693:C756" si="89">IF(A693="","",$B$4/$B$6*F692)</f>
        <v/>
      </c>
      <c r="D693" s="106" t="str">
        <f t="shared" ref="D693:D756" si="90">IF(A693="","",B693-C693)</f>
        <v/>
      </c>
      <c r="E693" s="106" t="str">
        <f t="shared" ref="E693:E756" si="91">IF(A693="","",D693+E692)</f>
        <v/>
      </c>
      <c r="F693" s="106" t="str">
        <f t="shared" ref="F693:F756" si="92">IF(A693="","",$F$17-E693)</f>
        <v/>
      </c>
      <c r="G693" s="106" t="str">
        <f t="shared" si="86"/>
        <v/>
      </c>
      <c r="H693" s="106" t="str">
        <f t="shared" si="87"/>
        <v/>
      </c>
    </row>
    <row r="694" spans="1:8" x14ac:dyDescent="0.25">
      <c r="A694" s="93" t="str">
        <f t="shared" si="88"/>
        <v/>
      </c>
      <c r="B694" s="106" t="str">
        <f t="shared" si="85"/>
        <v/>
      </c>
      <c r="C694" s="107" t="str">
        <f t="shared" si="89"/>
        <v/>
      </c>
      <c r="D694" s="106" t="str">
        <f t="shared" si="90"/>
        <v/>
      </c>
      <c r="E694" s="106" t="str">
        <f t="shared" si="91"/>
        <v/>
      </c>
      <c r="F694" s="106" t="str">
        <f t="shared" si="92"/>
        <v/>
      </c>
      <c r="G694" s="106" t="str">
        <f t="shared" si="86"/>
        <v/>
      </c>
      <c r="H694" s="106" t="str">
        <f t="shared" si="87"/>
        <v/>
      </c>
    </row>
    <row r="695" spans="1:8" x14ac:dyDescent="0.25">
      <c r="A695" s="93" t="str">
        <f t="shared" si="88"/>
        <v/>
      </c>
      <c r="B695" s="106" t="str">
        <f t="shared" si="85"/>
        <v/>
      </c>
      <c r="C695" s="107" t="str">
        <f t="shared" si="89"/>
        <v/>
      </c>
      <c r="D695" s="106" t="str">
        <f t="shared" si="90"/>
        <v/>
      </c>
      <c r="E695" s="106" t="str">
        <f t="shared" si="91"/>
        <v/>
      </c>
      <c r="F695" s="106" t="str">
        <f t="shared" si="92"/>
        <v/>
      </c>
      <c r="G695" s="106" t="str">
        <f t="shared" si="86"/>
        <v/>
      </c>
      <c r="H695" s="106" t="str">
        <f t="shared" si="87"/>
        <v/>
      </c>
    </row>
    <row r="696" spans="1:8" x14ac:dyDescent="0.25">
      <c r="A696" s="93" t="str">
        <f t="shared" si="88"/>
        <v/>
      </c>
      <c r="B696" s="106" t="str">
        <f t="shared" si="85"/>
        <v/>
      </c>
      <c r="C696" s="107" t="str">
        <f t="shared" si="89"/>
        <v/>
      </c>
      <c r="D696" s="106" t="str">
        <f t="shared" si="90"/>
        <v/>
      </c>
      <c r="E696" s="106" t="str">
        <f t="shared" si="91"/>
        <v/>
      </c>
      <c r="F696" s="106" t="str">
        <f t="shared" si="92"/>
        <v/>
      </c>
      <c r="G696" s="106" t="str">
        <f t="shared" si="86"/>
        <v/>
      </c>
      <c r="H696" s="106" t="str">
        <f t="shared" si="87"/>
        <v/>
      </c>
    </row>
    <row r="697" spans="1:8" x14ac:dyDescent="0.25">
      <c r="A697" s="93" t="str">
        <f t="shared" si="88"/>
        <v/>
      </c>
      <c r="B697" s="106" t="str">
        <f t="shared" ref="B697:B760" si="93">IF(A697="","",-PMT($B$4/$B$6,$B$5*$B$6,$B$3,,$B$12))</f>
        <v/>
      </c>
      <c r="C697" s="107" t="str">
        <f t="shared" si="89"/>
        <v/>
      </c>
      <c r="D697" s="106" t="str">
        <f t="shared" si="90"/>
        <v/>
      </c>
      <c r="E697" s="106" t="str">
        <f t="shared" si="91"/>
        <v/>
      </c>
      <c r="F697" s="106" t="str">
        <f t="shared" si="92"/>
        <v/>
      </c>
      <c r="G697" s="106" t="str">
        <f t="shared" si="86"/>
        <v/>
      </c>
      <c r="H697" s="106" t="str">
        <f t="shared" si="87"/>
        <v/>
      </c>
    </row>
    <row r="698" spans="1:8" x14ac:dyDescent="0.25">
      <c r="A698" s="93" t="str">
        <f t="shared" si="88"/>
        <v/>
      </c>
      <c r="B698" s="106" t="str">
        <f t="shared" si="93"/>
        <v/>
      </c>
      <c r="C698" s="107" t="str">
        <f t="shared" si="89"/>
        <v/>
      </c>
      <c r="D698" s="106" t="str">
        <f t="shared" si="90"/>
        <v/>
      </c>
      <c r="E698" s="106" t="str">
        <f t="shared" si="91"/>
        <v/>
      </c>
      <c r="F698" s="106" t="str">
        <f t="shared" si="92"/>
        <v/>
      </c>
      <c r="G698" s="106" t="str">
        <f t="shared" si="86"/>
        <v/>
      </c>
      <c r="H698" s="106" t="str">
        <f t="shared" si="87"/>
        <v/>
      </c>
    </row>
    <row r="699" spans="1:8" x14ac:dyDescent="0.25">
      <c r="A699" s="93" t="str">
        <f t="shared" si="88"/>
        <v/>
      </c>
      <c r="B699" s="106" t="str">
        <f t="shared" si="93"/>
        <v/>
      </c>
      <c r="C699" s="107" t="str">
        <f t="shared" si="89"/>
        <v/>
      </c>
      <c r="D699" s="106" t="str">
        <f t="shared" si="90"/>
        <v/>
      </c>
      <c r="E699" s="106" t="str">
        <f t="shared" si="91"/>
        <v/>
      </c>
      <c r="F699" s="106" t="str">
        <f t="shared" si="92"/>
        <v/>
      </c>
      <c r="G699" s="106" t="str">
        <f t="shared" si="86"/>
        <v/>
      </c>
      <c r="H699" s="106" t="str">
        <f t="shared" si="87"/>
        <v/>
      </c>
    </row>
    <row r="700" spans="1:8" x14ac:dyDescent="0.25">
      <c r="A700" s="93" t="str">
        <f t="shared" si="88"/>
        <v/>
      </c>
      <c r="B700" s="106" t="str">
        <f t="shared" si="93"/>
        <v/>
      </c>
      <c r="C700" s="107" t="str">
        <f t="shared" si="89"/>
        <v/>
      </c>
      <c r="D700" s="106" t="str">
        <f t="shared" si="90"/>
        <v/>
      </c>
      <c r="E700" s="106" t="str">
        <f t="shared" si="91"/>
        <v/>
      </c>
      <c r="F700" s="106" t="str">
        <f t="shared" si="92"/>
        <v/>
      </c>
      <c r="G700" s="106" t="str">
        <f t="shared" si="86"/>
        <v/>
      </c>
      <c r="H700" s="106" t="str">
        <f t="shared" si="87"/>
        <v/>
      </c>
    </row>
    <row r="701" spans="1:8" x14ac:dyDescent="0.25">
      <c r="A701" s="93" t="str">
        <f t="shared" si="88"/>
        <v/>
      </c>
      <c r="B701" s="106" t="str">
        <f t="shared" si="93"/>
        <v/>
      </c>
      <c r="C701" s="107" t="str">
        <f t="shared" si="89"/>
        <v/>
      </c>
      <c r="D701" s="106" t="str">
        <f t="shared" si="90"/>
        <v/>
      </c>
      <c r="E701" s="106" t="str">
        <f t="shared" si="91"/>
        <v/>
      </c>
      <c r="F701" s="106" t="str">
        <f t="shared" si="92"/>
        <v/>
      </c>
      <c r="G701" s="106" t="str">
        <f t="shared" si="86"/>
        <v/>
      </c>
      <c r="H701" s="106" t="str">
        <f t="shared" si="87"/>
        <v/>
      </c>
    </row>
    <row r="702" spans="1:8" x14ac:dyDescent="0.25">
      <c r="A702" s="93" t="str">
        <f t="shared" si="88"/>
        <v/>
      </c>
      <c r="B702" s="106" t="str">
        <f t="shared" si="93"/>
        <v/>
      </c>
      <c r="C702" s="107" t="str">
        <f t="shared" si="89"/>
        <v/>
      </c>
      <c r="D702" s="106" t="str">
        <f t="shared" si="90"/>
        <v/>
      </c>
      <c r="E702" s="106" t="str">
        <f t="shared" si="91"/>
        <v/>
      </c>
      <c r="F702" s="106" t="str">
        <f t="shared" si="92"/>
        <v/>
      </c>
      <c r="G702" s="106" t="str">
        <f t="shared" si="86"/>
        <v/>
      </c>
      <c r="H702" s="106" t="str">
        <f t="shared" si="87"/>
        <v/>
      </c>
    </row>
    <row r="703" spans="1:8" x14ac:dyDescent="0.25">
      <c r="A703" s="93" t="str">
        <f t="shared" si="88"/>
        <v/>
      </c>
      <c r="B703" s="106" t="str">
        <f t="shared" si="93"/>
        <v/>
      </c>
      <c r="C703" s="107" t="str">
        <f t="shared" si="89"/>
        <v/>
      </c>
      <c r="D703" s="106" t="str">
        <f t="shared" si="90"/>
        <v/>
      </c>
      <c r="E703" s="106" t="str">
        <f t="shared" si="91"/>
        <v/>
      </c>
      <c r="F703" s="106" t="str">
        <f t="shared" si="92"/>
        <v/>
      </c>
      <c r="G703" s="106" t="str">
        <f t="shared" si="86"/>
        <v/>
      </c>
      <c r="H703" s="106" t="str">
        <f t="shared" si="87"/>
        <v/>
      </c>
    </row>
    <row r="704" spans="1:8" x14ac:dyDescent="0.25">
      <c r="A704" s="93" t="str">
        <f t="shared" si="88"/>
        <v/>
      </c>
      <c r="B704" s="106" t="str">
        <f t="shared" si="93"/>
        <v/>
      </c>
      <c r="C704" s="107" t="str">
        <f t="shared" si="89"/>
        <v/>
      </c>
      <c r="D704" s="106" t="str">
        <f t="shared" si="90"/>
        <v/>
      </c>
      <c r="E704" s="106" t="str">
        <f t="shared" si="91"/>
        <v/>
      </c>
      <c r="F704" s="106" t="str">
        <f t="shared" si="92"/>
        <v/>
      </c>
      <c r="G704" s="106" t="str">
        <f t="shared" si="86"/>
        <v/>
      </c>
      <c r="H704" s="106" t="str">
        <f t="shared" si="87"/>
        <v/>
      </c>
    </row>
    <row r="705" spans="1:8" x14ac:dyDescent="0.25">
      <c r="A705" s="93" t="str">
        <f t="shared" si="88"/>
        <v/>
      </c>
      <c r="B705" s="106" t="str">
        <f t="shared" si="93"/>
        <v/>
      </c>
      <c r="C705" s="107" t="str">
        <f t="shared" si="89"/>
        <v/>
      </c>
      <c r="D705" s="106" t="str">
        <f t="shared" si="90"/>
        <v/>
      </c>
      <c r="E705" s="106" t="str">
        <f t="shared" si="91"/>
        <v/>
      </c>
      <c r="F705" s="106" t="str">
        <f t="shared" si="92"/>
        <v/>
      </c>
      <c r="G705" s="106" t="str">
        <f t="shared" si="86"/>
        <v/>
      </c>
      <c r="H705" s="106" t="str">
        <f t="shared" si="87"/>
        <v/>
      </c>
    </row>
    <row r="706" spans="1:8" x14ac:dyDescent="0.25">
      <c r="A706" s="93" t="str">
        <f t="shared" si="88"/>
        <v/>
      </c>
      <c r="B706" s="106" t="str">
        <f t="shared" si="93"/>
        <v/>
      </c>
      <c r="C706" s="107" t="str">
        <f t="shared" si="89"/>
        <v/>
      </c>
      <c r="D706" s="106" t="str">
        <f t="shared" si="90"/>
        <v/>
      </c>
      <c r="E706" s="106" t="str">
        <f t="shared" si="91"/>
        <v/>
      </c>
      <c r="F706" s="106" t="str">
        <f t="shared" si="92"/>
        <v/>
      </c>
      <c r="G706" s="106" t="str">
        <f t="shared" si="86"/>
        <v/>
      </c>
      <c r="H706" s="106" t="str">
        <f t="shared" si="87"/>
        <v/>
      </c>
    </row>
    <row r="707" spans="1:8" x14ac:dyDescent="0.25">
      <c r="A707" s="93" t="str">
        <f t="shared" si="88"/>
        <v/>
      </c>
      <c r="B707" s="106" t="str">
        <f t="shared" si="93"/>
        <v/>
      </c>
      <c r="C707" s="107" t="str">
        <f t="shared" si="89"/>
        <v/>
      </c>
      <c r="D707" s="106" t="str">
        <f t="shared" si="90"/>
        <v/>
      </c>
      <c r="E707" s="106" t="str">
        <f t="shared" si="91"/>
        <v/>
      </c>
      <c r="F707" s="106" t="str">
        <f t="shared" si="92"/>
        <v/>
      </c>
      <c r="G707" s="106" t="str">
        <f t="shared" si="86"/>
        <v/>
      </c>
      <c r="H707" s="106" t="str">
        <f t="shared" si="87"/>
        <v/>
      </c>
    </row>
    <row r="708" spans="1:8" x14ac:dyDescent="0.25">
      <c r="A708" s="93" t="str">
        <f t="shared" si="88"/>
        <v/>
      </c>
      <c r="B708" s="106" t="str">
        <f t="shared" si="93"/>
        <v/>
      </c>
      <c r="C708" s="107" t="str">
        <f t="shared" si="89"/>
        <v/>
      </c>
      <c r="D708" s="106" t="str">
        <f t="shared" si="90"/>
        <v/>
      </c>
      <c r="E708" s="106" t="str">
        <f t="shared" si="91"/>
        <v/>
      </c>
      <c r="F708" s="106" t="str">
        <f t="shared" si="92"/>
        <v/>
      </c>
      <c r="G708" s="106" t="str">
        <f t="shared" si="86"/>
        <v/>
      </c>
      <c r="H708" s="106" t="str">
        <f t="shared" si="87"/>
        <v/>
      </c>
    </row>
    <row r="709" spans="1:8" x14ac:dyDescent="0.25">
      <c r="A709" s="93" t="str">
        <f t="shared" si="88"/>
        <v/>
      </c>
      <c r="B709" s="106" t="str">
        <f t="shared" si="93"/>
        <v/>
      </c>
      <c r="C709" s="107" t="str">
        <f t="shared" si="89"/>
        <v/>
      </c>
      <c r="D709" s="106" t="str">
        <f t="shared" si="90"/>
        <v/>
      </c>
      <c r="E709" s="106" t="str">
        <f t="shared" si="91"/>
        <v/>
      </c>
      <c r="F709" s="106" t="str">
        <f t="shared" si="92"/>
        <v/>
      </c>
      <c r="G709" s="106" t="str">
        <f t="shared" si="86"/>
        <v/>
      </c>
      <c r="H709" s="106" t="str">
        <f t="shared" si="87"/>
        <v/>
      </c>
    </row>
    <row r="710" spans="1:8" x14ac:dyDescent="0.25">
      <c r="A710" s="93" t="str">
        <f t="shared" si="88"/>
        <v/>
      </c>
      <c r="B710" s="106" t="str">
        <f t="shared" si="93"/>
        <v/>
      </c>
      <c r="C710" s="107" t="str">
        <f t="shared" si="89"/>
        <v/>
      </c>
      <c r="D710" s="106" t="str">
        <f t="shared" si="90"/>
        <v/>
      </c>
      <c r="E710" s="106" t="str">
        <f t="shared" si="91"/>
        <v/>
      </c>
      <c r="F710" s="106" t="str">
        <f t="shared" si="92"/>
        <v/>
      </c>
      <c r="G710" s="106" t="str">
        <f t="shared" si="86"/>
        <v/>
      </c>
      <c r="H710" s="106" t="str">
        <f t="shared" si="87"/>
        <v/>
      </c>
    </row>
    <row r="711" spans="1:8" x14ac:dyDescent="0.25">
      <c r="A711" s="93" t="str">
        <f t="shared" si="88"/>
        <v/>
      </c>
      <c r="B711" s="106" t="str">
        <f t="shared" si="93"/>
        <v/>
      </c>
      <c r="C711" s="107" t="str">
        <f t="shared" si="89"/>
        <v/>
      </c>
      <c r="D711" s="106" t="str">
        <f t="shared" si="90"/>
        <v/>
      </c>
      <c r="E711" s="106" t="str">
        <f t="shared" si="91"/>
        <v/>
      </c>
      <c r="F711" s="106" t="str">
        <f t="shared" si="92"/>
        <v/>
      </c>
      <c r="G711" s="106" t="str">
        <f t="shared" si="86"/>
        <v/>
      </c>
      <c r="H711" s="106" t="str">
        <f t="shared" si="87"/>
        <v/>
      </c>
    </row>
    <row r="712" spans="1:8" x14ac:dyDescent="0.25">
      <c r="A712" s="93" t="str">
        <f t="shared" si="88"/>
        <v/>
      </c>
      <c r="B712" s="106" t="str">
        <f t="shared" si="93"/>
        <v/>
      </c>
      <c r="C712" s="107" t="str">
        <f t="shared" si="89"/>
        <v/>
      </c>
      <c r="D712" s="106" t="str">
        <f t="shared" si="90"/>
        <v/>
      </c>
      <c r="E712" s="106" t="str">
        <f t="shared" si="91"/>
        <v/>
      </c>
      <c r="F712" s="106" t="str">
        <f t="shared" si="92"/>
        <v/>
      </c>
      <c r="G712" s="106" t="str">
        <f t="shared" si="86"/>
        <v/>
      </c>
      <c r="H712" s="106" t="str">
        <f t="shared" si="87"/>
        <v/>
      </c>
    </row>
    <row r="713" spans="1:8" x14ac:dyDescent="0.25">
      <c r="A713" s="93" t="str">
        <f t="shared" si="88"/>
        <v/>
      </c>
      <c r="B713" s="106" t="str">
        <f t="shared" si="93"/>
        <v/>
      </c>
      <c r="C713" s="107" t="str">
        <f t="shared" si="89"/>
        <v/>
      </c>
      <c r="D713" s="106" t="str">
        <f t="shared" si="90"/>
        <v/>
      </c>
      <c r="E713" s="106" t="str">
        <f t="shared" si="91"/>
        <v/>
      </c>
      <c r="F713" s="106" t="str">
        <f t="shared" si="92"/>
        <v/>
      </c>
      <c r="G713" s="106" t="str">
        <f t="shared" si="86"/>
        <v/>
      </c>
      <c r="H713" s="106" t="str">
        <f t="shared" si="87"/>
        <v/>
      </c>
    </row>
    <row r="714" spans="1:8" x14ac:dyDescent="0.25">
      <c r="A714" s="93" t="str">
        <f t="shared" si="88"/>
        <v/>
      </c>
      <c r="B714" s="106" t="str">
        <f t="shared" si="93"/>
        <v/>
      </c>
      <c r="C714" s="107" t="str">
        <f t="shared" si="89"/>
        <v/>
      </c>
      <c r="D714" s="106" t="str">
        <f t="shared" si="90"/>
        <v/>
      </c>
      <c r="E714" s="106" t="str">
        <f t="shared" si="91"/>
        <v/>
      </c>
      <c r="F714" s="106" t="str">
        <f t="shared" si="92"/>
        <v/>
      </c>
      <c r="G714" s="106" t="str">
        <f t="shared" si="86"/>
        <v/>
      </c>
      <c r="H714" s="106" t="str">
        <f t="shared" si="87"/>
        <v/>
      </c>
    </row>
    <row r="715" spans="1:8" x14ac:dyDescent="0.25">
      <c r="A715" s="93" t="str">
        <f t="shared" si="88"/>
        <v/>
      </c>
      <c r="B715" s="106" t="str">
        <f t="shared" si="93"/>
        <v/>
      </c>
      <c r="C715" s="107" t="str">
        <f t="shared" si="89"/>
        <v/>
      </c>
      <c r="D715" s="106" t="str">
        <f t="shared" si="90"/>
        <v/>
      </c>
      <c r="E715" s="106" t="str">
        <f t="shared" si="91"/>
        <v/>
      </c>
      <c r="F715" s="106" t="str">
        <f t="shared" si="92"/>
        <v/>
      </c>
      <c r="G715" s="106" t="str">
        <f t="shared" si="86"/>
        <v/>
      </c>
      <c r="H715" s="106" t="str">
        <f t="shared" si="87"/>
        <v/>
      </c>
    </row>
    <row r="716" spans="1:8" x14ac:dyDescent="0.25">
      <c r="A716" s="93" t="str">
        <f t="shared" si="88"/>
        <v/>
      </c>
      <c r="B716" s="106" t="str">
        <f t="shared" si="93"/>
        <v/>
      </c>
      <c r="C716" s="107" t="str">
        <f t="shared" si="89"/>
        <v/>
      </c>
      <c r="D716" s="106" t="str">
        <f t="shared" si="90"/>
        <v/>
      </c>
      <c r="E716" s="106" t="str">
        <f t="shared" si="91"/>
        <v/>
      </c>
      <c r="F716" s="106" t="str">
        <f t="shared" si="92"/>
        <v/>
      </c>
      <c r="G716" s="106" t="str">
        <f t="shared" si="86"/>
        <v/>
      </c>
      <c r="H716" s="106" t="str">
        <f t="shared" si="87"/>
        <v/>
      </c>
    </row>
    <row r="717" spans="1:8" x14ac:dyDescent="0.25">
      <c r="A717" s="93" t="str">
        <f t="shared" si="88"/>
        <v/>
      </c>
      <c r="B717" s="106" t="str">
        <f t="shared" si="93"/>
        <v/>
      </c>
      <c r="C717" s="107" t="str">
        <f t="shared" si="89"/>
        <v/>
      </c>
      <c r="D717" s="106" t="str">
        <f t="shared" si="90"/>
        <v/>
      </c>
      <c r="E717" s="106" t="str">
        <f t="shared" si="91"/>
        <v/>
      </c>
      <c r="F717" s="106" t="str">
        <f t="shared" si="92"/>
        <v/>
      </c>
      <c r="G717" s="106" t="str">
        <f t="shared" si="86"/>
        <v/>
      </c>
      <c r="H717" s="106" t="str">
        <f t="shared" si="87"/>
        <v/>
      </c>
    </row>
    <row r="718" spans="1:8" x14ac:dyDescent="0.25">
      <c r="A718" s="93" t="str">
        <f t="shared" si="88"/>
        <v/>
      </c>
      <c r="B718" s="106" t="str">
        <f t="shared" si="93"/>
        <v/>
      </c>
      <c r="C718" s="107" t="str">
        <f t="shared" si="89"/>
        <v/>
      </c>
      <c r="D718" s="106" t="str">
        <f t="shared" si="90"/>
        <v/>
      </c>
      <c r="E718" s="106" t="str">
        <f t="shared" si="91"/>
        <v/>
      </c>
      <c r="F718" s="106" t="str">
        <f t="shared" si="92"/>
        <v/>
      </c>
      <c r="G718" s="106" t="str">
        <f t="shared" si="86"/>
        <v/>
      </c>
      <c r="H718" s="106" t="str">
        <f t="shared" si="87"/>
        <v/>
      </c>
    </row>
    <row r="719" spans="1:8" x14ac:dyDescent="0.25">
      <c r="A719" s="93" t="str">
        <f t="shared" si="88"/>
        <v/>
      </c>
      <c r="B719" s="106" t="str">
        <f t="shared" si="93"/>
        <v/>
      </c>
      <c r="C719" s="107" t="str">
        <f t="shared" si="89"/>
        <v/>
      </c>
      <c r="D719" s="106" t="str">
        <f t="shared" si="90"/>
        <v/>
      </c>
      <c r="E719" s="106" t="str">
        <f t="shared" si="91"/>
        <v/>
      </c>
      <c r="F719" s="106" t="str">
        <f t="shared" si="92"/>
        <v/>
      </c>
      <c r="G719" s="106" t="str">
        <f t="shared" si="86"/>
        <v/>
      </c>
      <c r="H719" s="106" t="str">
        <f t="shared" si="87"/>
        <v/>
      </c>
    </row>
    <row r="720" spans="1:8" x14ac:dyDescent="0.25">
      <c r="A720" s="93" t="str">
        <f t="shared" si="88"/>
        <v/>
      </c>
      <c r="B720" s="106" t="str">
        <f t="shared" si="93"/>
        <v/>
      </c>
      <c r="C720" s="107" t="str">
        <f t="shared" si="89"/>
        <v/>
      </c>
      <c r="D720" s="106" t="str">
        <f t="shared" si="90"/>
        <v/>
      </c>
      <c r="E720" s="106" t="str">
        <f t="shared" si="91"/>
        <v/>
      </c>
      <c r="F720" s="106" t="str">
        <f t="shared" si="92"/>
        <v/>
      </c>
      <c r="G720" s="106" t="str">
        <f t="shared" si="86"/>
        <v/>
      </c>
      <c r="H720" s="106" t="str">
        <f t="shared" si="87"/>
        <v/>
      </c>
    </row>
    <row r="721" spans="1:8" x14ac:dyDescent="0.25">
      <c r="A721" s="93" t="str">
        <f t="shared" si="88"/>
        <v/>
      </c>
      <c r="B721" s="106" t="str">
        <f t="shared" si="93"/>
        <v/>
      </c>
      <c r="C721" s="107" t="str">
        <f t="shared" si="89"/>
        <v/>
      </c>
      <c r="D721" s="106" t="str">
        <f t="shared" si="90"/>
        <v/>
      </c>
      <c r="E721" s="106" t="str">
        <f t="shared" si="91"/>
        <v/>
      </c>
      <c r="F721" s="106" t="str">
        <f t="shared" si="92"/>
        <v/>
      </c>
      <c r="G721" s="106" t="str">
        <f t="shared" si="86"/>
        <v/>
      </c>
      <c r="H721" s="106" t="str">
        <f t="shared" si="87"/>
        <v/>
      </c>
    </row>
    <row r="722" spans="1:8" x14ac:dyDescent="0.25">
      <c r="A722" s="93" t="str">
        <f t="shared" si="88"/>
        <v/>
      </c>
      <c r="B722" s="106" t="str">
        <f t="shared" si="93"/>
        <v/>
      </c>
      <c r="C722" s="107" t="str">
        <f t="shared" si="89"/>
        <v/>
      </c>
      <c r="D722" s="106" t="str">
        <f t="shared" si="90"/>
        <v/>
      </c>
      <c r="E722" s="106" t="str">
        <f t="shared" si="91"/>
        <v/>
      </c>
      <c r="F722" s="106" t="str">
        <f t="shared" si="92"/>
        <v/>
      </c>
      <c r="G722" s="106" t="str">
        <f t="shared" si="86"/>
        <v/>
      </c>
      <c r="H722" s="106" t="str">
        <f t="shared" si="87"/>
        <v/>
      </c>
    </row>
    <row r="723" spans="1:8" x14ac:dyDescent="0.25">
      <c r="A723" s="93" t="str">
        <f t="shared" si="88"/>
        <v/>
      </c>
      <c r="B723" s="106" t="str">
        <f t="shared" si="93"/>
        <v/>
      </c>
      <c r="C723" s="107" t="str">
        <f t="shared" si="89"/>
        <v/>
      </c>
      <c r="D723" s="106" t="str">
        <f t="shared" si="90"/>
        <v/>
      </c>
      <c r="E723" s="106" t="str">
        <f t="shared" si="91"/>
        <v/>
      </c>
      <c r="F723" s="106" t="str">
        <f t="shared" si="92"/>
        <v/>
      </c>
      <c r="G723" s="106" t="str">
        <f t="shared" ref="G723:G786" si="94">IF(A723="","",$B$11*F723)</f>
        <v/>
      </c>
      <c r="H723" s="106" t="str">
        <f t="shared" ref="H723:H786" si="95">IF(A723="","",F723+G723)</f>
        <v/>
      </c>
    </row>
    <row r="724" spans="1:8" x14ac:dyDescent="0.25">
      <c r="A724" s="93" t="str">
        <f t="shared" si="88"/>
        <v/>
      </c>
      <c r="B724" s="106" t="str">
        <f t="shared" si="93"/>
        <v/>
      </c>
      <c r="C724" s="107" t="str">
        <f t="shared" si="89"/>
        <v/>
      </c>
      <c r="D724" s="106" t="str">
        <f t="shared" si="90"/>
        <v/>
      </c>
      <c r="E724" s="106" t="str">
        <f t="shared" si="91"/>
        <v/>
      </c>
      <c r="F724" s="106" t="str">
        <f t="shared" si="92"/>
        <v/>
      </c>
      <c r="G724" s="106" t="str">
        <f t="shared" si="94"/>
        <v/>
      </c>
      <c r="H724" s="106" t="str">
        <f t="shared" si="95"/>
        <v/>
      </c>
    </row>
    <row r="725" spans="1:8" x14ac:dyDescent="0.25">
      <c r="A725" s="93" t="str">
        <f t="shared" si="88"/>
        <v/>
      </c>
      <c r="B725" s="106" t="str">
        <f t="shared" si="93"/>
        <v/>
      </c>
      <c r="C725" s="107" t="str">
        <f t="shared" si="89"/>
        <v/>
      </c>
      <c r="D725" s="106" t="str">
        <f t="shared" si="90"/>
        <v/>
      </c>
      <c r="E725" s="106" t="str">
        <f t="shared" si="91"/>
        <v/>
      </c>
      <c r="F725" s="106" t="str">
        <f t="shared" si="92"/>
        <v/>
      </c>
      <c r="G725" s="106" t="str">
        <f t="shared" si="94"/>
        <v/>
      </c>
      <c r="H725" s="106" t="str">
        <f t="shared" si="95"/>
        <v/>
      </c>
    </row>
    <row r="726" spans="1:8" x14ac:dyDescent="0.25">
      <c r="A726" s="93" t="str">
        <f t="shared" si="88"/>
        <v/>
      </c>
      <c r="B726" s="106" t="str">
        <f t="shared" si="93"/>
        <v/>
      </c>
      <c r="C726" s="107" t="str">
        <f t="shared" si="89"/>
        <v/>
      </c>
      <c r="D726" s="106" t="str">
        <f t="shared" si="90"/>
        <v/>
      </c>
      <c r="E726" s="106" t="str">
        <f t="shared" si="91"/>
        <v/>
      </c>
      <c r="F726" s="106" t="str">
        <f t="shared" si="92"/>
        <v/>
      </c>
      <c r="G726" s="106" t="str">
        <f t="shared" si="94"/>
        <v/>
      </c>
      <c r="H726" s="106" t="str">
        <f t="shared" si="95"/>
        <v/>
      </c>
    </row>
    <row r="727" spans="1:8" x14ac:dyDescent="0.25">
      <c r="A727" s="93" t="str">
        <f t="shared" si="88"/>
        <v/>
      </c>
      <c r="B727" s="106" t="str">
        <f t="shared" si="93"/>
        <v/>
      </c>
      <c r="C727" s="107" t="str">
        <f t="shared" si="89"/>
        <v/>
      </c>
      <c r="D727" s="106" t="str">
        <f t="shared" si="90"/>
        <v/>
      </c>
      <c r="E727" s="106" t="str">
        <f t="shared" si="91"/>
        <v/>
      </c>
      <c r="F727" s="106" t="str">
        <f t="shared" si="92"/>
        <v/>
      </c>
      <c r="G727" s="106" t="str">
        <f t="shared" si="94"/>
        <v/>
      </c>
      <c r="H727" s="106" t="str">
        <f t="shared" si="95"/>
        <v/>
      </c>
    </row>
    <row r="728" spans="1:8" x14ac:dyDescent="0.25">
      <c r="A728" s="93" t="str">
        <f t="shared" si="88"/>
        <v/>
      </c>
      <c r="B728" s="106" t="str">
        <f t="shared" si="93"/>
        <v/>
      </c>
      <c r="C728" s="107" t="str">
        <f t="shared" si="89"/>
        <v/>
      </c>
      <c r="D728" s="106" t="str">
        <f t="shared" si="90"/>
        <v/>
      </c>
      <c r="E728" s="106" t="str">
        <f t="shared" si="91"/>
        <v/>
      </c>
      <c r="F728" s="106" t="str">
        <f t="shared" si="92"/>
        <v/>
      </c>
      <c r="G728" s="106" t="str">
        <f t="shared" si="94"/>
        <v/>
      </c>
      <c r="H728" s="106" t="str">
        <f t="shared" si="95"/>
        <v/>
      </c>
    </row>
    <row r="729" spans="1:8" x14ac:dyDescent="0.25">
      <c r="A729" s="93" t="str">
        <f t="shared" si="88"/>
        <v/>
      </c>
      <c r="B729" s="106" t="str">
        <f t="shared" si="93"/>
        <v/>
      </c>
      <c r="C729" s="107" t="str">
        <f t="shared" si="89"/>
        <v/>
      </c>
      <c r="D729" s="106" t="str">
        <f t="shared" si="90"/>
        <v/>
      </c>
      <c r="E729" s="106" t="str">
        <f t="shared" si="91"/>
        <v/>
      </c>
      <c r="F729" s="106" t="str">
        <f t="shared" si="92"/>
        <v/>
      </c>
      <c r="G729" s="106" t="str">
        <f t="shared" si="94"/>
        <v/>
      </c>
      <c r="H729" s="106" t="str">
        <f t="shared" si="95"/>
        <v/>
      </c>
    </row>
    <row r="730" spans="1:8" x14ac:dyDescent="0.25">
      <c r="A730" s="93" t="str">
        <f t="shared" si="88"/>
        <v/>
      </c>
      <c r="B730" s="106" t="str">
        <f t="shared" si="93"/>
        <v/>
      </c>
      <c r="C730" s="107" t="str">
        <f t="shared" si="89"/>
        <v/>
      </c>
      <c r="D730" s="106" t="str">
        <f t="shared" si="90"/>
        <v/>
      </c>
      <c r="E730" s="106" t="str">
        <f t="shared" si="91"/>
        <v/>
      </c>
      <c r="F730" s="106" t="str">
        <f t="shared" si="92"/>
        <v/>
      </c>
      <c r="G730" s="106" t="str">
        <f t="shared" si="94"/>
        <v/>
      </c>
      <c r="H730" s="106" t="str">
        <f t="shared" si="95"/>
        <v/>
      </c>
    </row>
    <row r="731" spans="1:8" x14ac:dyDescent="0.25">
      <c r="A731" s="93" t="str">
        <f t="shared" si="88"/>
        <v/>
      </c>
      <c r="B731" s="106" t="str">
        <f t="shared" si="93"/>
        <v/>
      </c>
      <c r="C731" s="107" t="str">
        <f t="shared" si="89"/>
        <v/>
      </c>
      <c r="D731" s="106" t="str">
        <f t="shared" si="90"/>
        <v/>
      </c>
      <c r="E731" s="106" t="str">
        <f t="shared" si="91"/>
        <v/>
      </c>
      <c r="F731" s="106" t="str">
        <f t="shared" si="92"/>
        <v/>
      </c>
      <c r="G731" s="106" t="str">
        <f t="shared" si="94"/>
        <v/>
      </c>
      <c r="H731" s="106" t="str">
        <f t="shared" si="95"/>
        <v/>
      </c>
    </row>
    <row r="732" spans="1:8" x14ac:dyDescent="0.25">
      <c r="A732" s="93" t="str">
        <f t="shared" si="88"/>
        <v/>
      </c>
      <c r="B732" s="106" t="str">
        <f t="shared" si="93"/>
        <v/>
      </c>
      <c r="C732" s="107" t="str">
        <f t="shared" si="89"/>
        <v/>
      </c>
      <c r="D732" s="106" t="str">
        <f t="shared" si="90"/>
        <v/>
      </c>
      <c r="E732" s="106" t="str">
        <f t="shared" si="91"/>
        <v/>
      </c>
      <c r="F732" s="106" t="str">
        <f t="shared" si="92"/>
        <v/>
      </c>
      <c r="G732" s="106" t="str">
        <f t="shared" si="94"/>
        <v/>
      </c>
      <c r="H732" s="106" t="str">
        <f t="shared" si="95"/>
        <v/>
      </c>
    </row>
    <row r="733" spans="1:8" x14ac:dyDescent="0.25">
      <c r="A733" s="93" t="str">
        <f t="shared" si="88"/>
        <v/>
      </c>
      <c r="B733" s="106" t="str">
        <f t="shared" si="93"/>
        <v/>
      </c>
      <c r="C733" s="107" t="str">
        <f t="shared" si="89"/>
        <v/>
      </c>
      <c r="D733" s="106" t="str">
        <f t="shared" si="90"/>
        <v/>
      </c>
      <c r="E733" s="106" t="str">
        <f t="shared" si="91"/>
        <v/>
      </c>
      <c r="F733" s="106" t="str">
        <f t="shared" si="92"/>
        <v/>
      </c>
      <c r="G733" s="106" t="str">
        <f t="shared" si="94"/>
        <v/>
      </c>
      <c r="H733" s="106" t="str">
        <f t="shared" si="95"/>
        <v/>
      </c>
    </row>
    <row r="734" spans="1:8" x14ac:dyDescent="0.25">
      <c r="A734" s="93" t="str">
        <f t="shared" si="88"/>
        <v/>
      </c>
      <c r="B734" s="106" t="str">
        <f t="shared" si="93"/>
        <v/>
      </c>
      <c r="C734" s="107" t="str">
        <f t="shared" si="89"/>
        <v/>
      </c>
      <c r="D734" s="106" t="str">
        <f t="shared" si="90"/>
        <v/>
      </c>
      <c r="E734" s="106" t="str">
        <f t="shared" si="91"/>
        <v/>
      </c>
      <c r="F734" s="106" t="str">
        <f t="shared" si="92"/>
        <v/>
      </c>
      <c r="G734" s="106" t="str">
        <f t="shared" si="94"/>
        <v/>
      </c>
      <c r="H734" s="106" t="str">
        <f t="shared" si="95"/>
        <v/>
      </c>
    </row>
    <row r="735" spans="1:8" x14ac:dyDescent="0.25">
      <c r="A735" s="93" t="str">
        <f t="shared" si="88"/>
        <v/>
      </c>
      <c r="B735" s="106" t="str">
        <f t="shared" si="93"/>
        <v/>
      </c>
      <c r="C735" s="107" t="str">
        <f t="shared" si="89"/>
        <v/>
      </c>
      <c r="D735" s="106" t="str">
        <f t="shared" si="90"/>
        <v/>
      </c>
      <c r="E735" s="106" t="str">
        <f t="shared" si="91"/>
        <v/>
      </c>
      <c r="F735" s="106" t="str">
        <f t="shared" si="92"/>
        <v/>
      </c>
      <c r="G735" s="106" t="str">
        <f t="shared" si="94"/>
        <v/>
      </c>
      <c r="H735" s="106" t="str">
        <f t="shared" si="95"/>
        <v/>
      </c>
    </row>
    <row r="736" spans="1:8" x14ac:dyDescent="0.25">
      <c r="A736" s="93" t="str">
        <f t="shared" si="88"/>
        <v/>
      </c>
      <c r="B736" s="106" t="str">
        <f t="shared" si="93"/>
        <v/>
      </c>
      <c r="C736" s="107" t="str">
        <f t="shared" si="89"/>
        <v/>
      </c>
      <c r="D736" s="106" t="str">
        <f t="shared" si="90"/>
        <v/>
      </c>
      <c r="E736" s="106" t="str">
        <f t="shared" si="91"/>
        <v/>
      </c>
      <c r="F736" s="106" t="str">
        <f t="shared" si="92"/>
        <v/>
      </c>
      <c r="G736" s="106" t="str">
        <f t="shared" si="94"/>
        <v/>
      </c>
      <c r="H736" s="106" t="str">
        <f t="shared" si="95"/>
        <v/>
      </c>
    </row>
    <row r="737" spans="1:8" x14ac:dyDescent="0.25">
      <c r="A737" s="93" t="str">
        <f t="shared" si="88"/>
        <v/>
      </c>
      <c r="B737" s="106" t="str">
        <f t="shared" si="93"/>
        <v/>
      </c>
      <c r="C737" s="107" t="str">
        <f t="shared" si="89"/>
        <v/>
      </c>
      <c r="D737" s="106" t="str">
        <f t="shared" si="90"/>
        <v/>
      </c>
      <c r="E737" s="106" t="str">
        <f t="shared" si="91"/>
        <v/>
      </c>
      <c r="F737" s="106" t="str">
        <f t="shared" si="92"/>
        <v/>
      </c>
      <c r="G737" s="106" t="str">
        <f t="shared" si="94"/>
        <v/>
      </c>
      <c r="H737" s="106" t="str">
        <f t="shared" si="95"/>
        <v/>
      </c>
    </row>
    <row r="738" spans="1:8" x14ac:dyDescent="0.25">
      <c r="A738" s="93" t="str">
        <f t="shared" si="88"/>
        <v/>
      </c>
      <c r="B738" s="106" t="str">
        <f t="shared" si="93"/>
        <v/>
      </c>
      <c r="C738" s="107" t="str">
        <f t="shared" si="89"/>
        <v/>
      </c>
      <c r="D738" s="106" t="str">
        <f t="shared" si="90"/>
        <v/>
      </c>
      <c r="E738" s="106" t="str">
        <f t="shared" si="91"/>
        <v/>
      </c>
      <c r="F738" s="106" t="str">
        <f t="shared" si="92"/>
        <v/>
      </c>
      <c r="G738" s="106" t="str">
        <f t="shared" si="94"/>
        <v/>
      </c>
      <c r="H738" s="106" t="str">
        <f t="shared" si="95"/>
        <v/>
      </c>
    </row>
    <row r="739" spans="1:8" x14ac:dyDescent="0.25">
      <c r="A739" s="93" t="str">
        <f t="shared" si="88"/>
        <v/>
      </c>
      <c r="B739" s="106" t="str">
        <f t="shared" si="93"/>
        <v/>
      </c>
      <c r="C739" s="107" t="str">
        <f t="shared" si="89"/>
        <v/>
      </c>
      <c r="D739" s="106" t="str">
        <f t="shared" si="90"/>
        <v/>
      </c>
      <c r="E739" s="106" t="str">
        <f t="shared" si="91"/>
        <v/>
      </c>
      <c r="F739" s="106" t="str">
        <f t="shared" si="92"/>
        <v/>
      </c>
      <c r="G739" s="106" t="str">
        <f t="shared" si="94"/>
        <v/>
      </c>
      <c r="H739" s="106" t="str">
        <f t="shared" si="95"/>
        <v/>
      </c>
    </row>
    <row r="740" spans="1:8" x14ac:dyDescent="0.25">
      <c r="A740" s="93" t="str">
        <f t="shared" si="88"/>
        <v/>
      </c>
      <c r="B740" s="106" t="str">
        <f t="shared" si="93"/>
        <v/>
      </c>
      <c r="C740" s="107" t="str">
        <f t="shared" si="89"/>
        <v/>
      </c>
      <c r="D740" s="106" t="str">
        <f t="shared" si="90"/>
        <v/>
      </c>
      <c r="E740" s="106" t="str">
        <f t="shared" si="91"/>
        <v/>
      </c>
      <c r="F740" s="106" t="str">
        <f t="shared" si="92"/>
        <v/>
      </c>
      <c r="G740" s="106" t="str">
        <f t="shared" si="94"/>
        <v/>
      </c>
      <c r="H740" s="106" t="str">
        <f t="shared" si="95"/>
        <v/>
      </c>
    </row>
    <row r="741" spans="1:8" x14ac:dyDescent="0.25">
      <c r="A741" s="93" t="str">
        <f t="shared" si="88"/>
        <v/>
      </c>
      <c r="B741" s="106" t="str">
        <f t="shared" si="93"/>
        <v/>
      </c>
      <c r="C741" s="107" t="str">
        <f t="shared" si="89"/>
        <v/>
      </c>
      <c r="D741" s="106" t="str">
        <f t="shared" si="90"/>
        <v/>
      </c>
      <c r="E741" s="106" t="str">
        <f t="shared" si="91"/>
        <v/>
      </c>
      <c r="F741" s="106" t="str">
        <f t="shared" si="92"/>
        <v/>
      </c>
      <c r="G741" s="106" t="str">
        <f t="shared" si="94"/>
        <v/>
      </c>
      <c r="H741" s="106" t="str">
        <f t="shared" si="95"/>
        <v/>
      </c>
    </row>
    <row r="742" spans="1:8" x14ac:dyDescent="0.25">
      <c r="A742" s="93" t="str">
        <f t="shared" si="88"/>
        <v/>
      </c>
      <c r="B742" s="106" t="str">
        <f t="shared" si="93"/>
        <v/>
      </c>
      <c r="C742" s="107" t="str">
        <f t="shared" si="89"/>
        <v/>
      </c>
      <c r="D742" s="106" t="str">
        <f t="shared" si="90"/>
        <v/>
      </c>
      <c r="E742" s="106" t="str">
        <f t="shared" si="91"/>
        <v/>
      </c>
      <c r="F742" s="106" t="str">
        <f t="shared" si="92"/>
        <v/>
      </c>
      <c r="G742" s="106" t="str">
        <f t="shared" si="94"/>
        <v/>
      </c>
      <c r="H742" s="106" t="str">
        <f t="shared" si="95"/>
        <v/>
      </c>
    </row>
    <row r="743" spans="1:8" x14ac:dyDescent="0.25">
      <c r="A743" s="93" t="str">
        <f t="shared" si="88"/>
        <v/>
      </c>
      <c r="B743" s="106" t="str">
        <f t="shared" si="93"/>
        <v/>
      </c>
      <c r="C743" s="107" t="str">
        <f t="shared" si="89"/>
        <v/>
      </c>
      <c r="D743" s="106" t="str">
        <f t="shared" si="90"/>
        <v/>
      </c>
      <c r="E743" s="106" t="str">
        <f t="shared" si="91"/>
        <v/>
      </c>
      <c r="F743" s="106" t="str">
        <f t="shared" si="92"/>
        <v/>
      </c>
      <c r="G743" s="106" t="str">
        <f t="shared" si="94"/>
        <v/>
      </c>
      <c r="H743" s="106" t="str">
        <f t="shared" si="95"/>
        <v/>
      </c>
    </row>
    <row r="744" spans="1:8" x14ac:dyDescent="0.25">
      <c r="A744" s="93" t="str">
        <f t="shared" si="88"/>
        <v/>
      </c>
      <c r="B744" s="106" t="str">
        <f t="shared" si="93"/>
        <v/>
      </c>
      <c r="C744" s="107" t="str">
        <f t="shared" si="89"/>
        <v/>
      </c>
      <c r="D744" s="106" t="str">
        <f t="shared" si="90"/>
        <v/>
      </c>
      <c r="E744" s="106" t="str">
        <f t="shared" si="91"/>
        <v/>
      </c>
      <c r="F744" s="106" t="str">
        <f t="shared" si="92"/>
        <v/>
      </c>
      <c r="G744" s="106" t="str">
        <f t="shared" si="94"/>
        <v/>
      </c>
      <c r="H744" s="106" t="str">
        <f t="shared" si="95"/>
        <v/>
      </c>
    </row>
    <row r="745" spans="1:8" x14ac:dyDescent="0.25">
      <c r="A745" s="93" t="str">
        <f t="shared" si="88"/>
        <v/>
      </c>
      <c r="B745" s="106" t="str">
        <f t="shared" si="93"/>
        <v/>
      </c>
      <c r="C745" s="107" t="str">
        <f t="shared" si="89"/>
        <v/>
      </c>
      <c r="D745" s="106" t="str">
        <f t="shared" si="90"/>
        <v/>
      </c>
      <c r="E745" s="106" t="str">
        <f t="shared" si="91"/>
        <v/>
      </c>
      <c r="F745" s="106" t="str">
        <f t="shared" si="92"/>
        <v/>
      </c>
      <c r="G745" s="106" t="str">
        <f t="shared" si="94"/>
        <v/>
      </c>
      <c r="H745" s="106" t="str">
        <f t="shared" si="95"/>
        <v/>
      </c>
    </row>
    <row r="746" spans="1:8" x14ac:dyDescent="0.25">
      <c r="A746" s="93" t="str">
        <f t="shared" si="88"/>
        <v/>
      </c>
      <c r="B746" s="106" t="str">
        <f t="shared" si="93"/>
        <v/>
      </c>
      <c r="C746" s="107" t="str">
        <f t="shared" si="89"/>
        <v/>
      </c>
      <c r="D746" s="106" t="str">
        <f t="shared" si="90"/>
        <v/>
      </c>
      <c r="E746" s="106" t="str">
        <f t="shared" si="91"/>
        <v/>
      </c>
      <c r="F746" s="106" t="str">
        <f t="shared" si="92"/>
        <v/>
      </c>
      <c r="G746" s="106" t="str">
        <f t="shared" si="94"/>
        <v/>
      </c>
      <c r="H746" s="106" t="str">
        <f t="shared" si="95"/>
        <v/>
      </c>
    </row>
    <row r="747" spans="1:8" x14ac:dyDescent="0.25">
      <c r="A747" s="93" t="str">
        <f t="shared" si="88"/>
        <v/>
      </c>
      <c r="B747" s="106" t="str">
        <f t="shared" si="93"/>
        <v/>
      </c>
      <c r="C747" s="107" t="str">
        <f t="shared" si="89"/>
        <v/>
      </c>
      <c r="D747" s="106" t="str">
        <f t="shared" si="90"/>
        <v/>
      </c>
      <c r="E747" s="106" t="str">
        <f t="shared" si="91"/>
        <v/>
      </c>
      <c r="F747" s="106" t="str">
        <f t="shared" si="92"/>
        <v/>
      </c>
      <c r="G747" s="106" t="str">
        <f t="shared" si="94"/>
        <v/>
      </c>
      <c r="H747" s="106" t="str">
        <f t="shared" si="95"/>
        <v/>
      </c>
    </row>
    <row r="748" spans="1:8" x14ac:dyDescent="0.25">
      <c r="A748" s="93" t="str">
        <f t="shared" si="88"/>
        <v/>
      </c>
      <c r="B748" s="106" t="str">
        <f t="shared" si="93"/>
        <v/>
      </c>
      <c r="C748" s="107" t="str">
        <f t="shared" si="89"/>
        <v/>
      </c>
      <c r="D748" s="106" t="str">
        <f t="shared" si="90"/>
        <v/>
      </c>
      <c r="E748" s="106" t="str">
        <f t="shared" si="91"/>
        <v/>
      </c>
      <c r="F748" s="106" t="str">
        <f t="shared" si="92"/>
        <v/>
      </c>
      <c r="G748" s="106" t="str">
        <f t="shared" si="94"/>
        <v/>
      </c>
      <c r="H748" s="106" t="str">
        <f t="shared" si="95"/>
        <v/>
      </c>
    </row>
    <row r="749" spans="1:8" x14ac:dyDescent="0.25">
      <c r="A749" s="93" t="str">
        <f t="shared" si="88"/>
        <v/>
      </c>
      <c r="B749" s="106" t="str">
        <f t="shared" si="93"/>
        <v/>
      </c>
      <c r="C749" s="107" t="str">
        <f t="shared" si="89"/>
        <v/>
      </c>
      <c r="D749" s="106" t="str">
        <f t="shared" si="90"/>
        <v/>
      </c>
      <c r="E749" s="106" t="str">
        <f t="shared" si="91"/>
        <v/>
      </c>
      <c r="F749" s="106" t="str">
        <f t="shared" si="92"/>
        <v/>
      </c>
      <c r="G749" s="106" t="str">
        <f t="shared" si="94"/>
        <v/>
      </c>
      <c r="H749" s="106" t="str">
        <f t="shared" si="95"/>
        <v/>
      </c>
    </row>
    <row r="750" spans="1:8" x14ac:dyDescent="0.25">
      <c r="A750" s="93" t="str">
        <f t="shared" si="88"/>
        <v/>
      </c>
      <c r="B750" s="106" t="str">
        <f t="shared" si="93"/>
        <v/>
      </c>
      <c r="C750" s="107" t="str">
        <f t="shared" si="89"/>
        <v/>
      </c>
      <c r="D750" s="106" t="str">
        <f t="shared" si="90"/>
        <v/>
      </c>
      <c r="E750" s="106" t="str">
        <f t="shared" si="91"/>
        <v/>
      </c>
      <c r="F750" s="106" t="str">
        <f t="shared" si="92"/>
        <v/>
      </c>
      <c r="G750" s="106" t="str">
        <f t="shared" si="94"/>
        <v/>
      </c>
      <c r="H750" s="106" t="str">
        <f t="shared" si="95"/>
        <v/>
      </c>
    </row>
    <row r="751" spans="1:8" x14ac:dyDescent="0.25">
      <c r="A751" s="93" t="str">
        <f t="shared" si="88"/>
        <v/>
      </c>
      <c r="B751" s="106" t="str">
        <f t="shared" si="93"/>
        <v/>
      </c>
      <c r="C751" s="107" t="str">
        <f t="shared" si="89"/>
        <v/>
      </c>
      <c r="D751" s="106" t="str">
        <f t="shared" si="90"/>
        <v/>
      </c>
      <c r="E751" s="106" t="str">
        <f t="shared" si="91"/>
        <v/>
      </c>
      <c r="F751" s="106" t="str">
        <f t="shared" si="92"/>
        <v/>
      </c>
      <c r="G751" s="106" t="str">
        <f t="shared" si="94"/>
        <v/>
      </c>
      <c r="H751" s="106" t="str">
        <f t="shared" si="95"/>
        <v/>
      </c>
    </row>
    <row r="752" spans="1:8" x14ac:dyDescent="0.25">
      <c r="A752" s="93" t="str">
        <f t="shared" si="88"/>
        <v/>
      </c>
      <c r="B752" s="106" t="str">
        <f t="shared" si="93"/>
        <v/>
      </c>
      <c r="C752" s="107" t="str">
        <f t="shared" si="89"/>
        <v/>
      </c>
      <c r="D752" s="106" t="str">
        <f t="shared" si="90"/>
        <v/>
      </c>
      <c r="E752" s="106" t="str">
        <f t="shared" si="91"/>
        <v/>
      </c>
      <c r="F752" s="106" t="str">
        <f t="shared" si="92"/>
        <v/>
      </c>
      <c r="G752" s="106" t="str">
        <f t="shared" si="94"/>
        <v/>
      </c>
      <c r="H752" s="106" t="str">
        <f t="shared" si="95"/>
        <v/>
      </c>
    </row>
    <row r="753" spans="1:8" x14ac:dyDescent="0.25">
      <c r="A753" s="93" t="str">
        <f t="shared" si="88"/>
        <v/>
      </c>
      <c r="B753" s="106" t="str">
        <f t="shared" si="93"/>
        <v/>
      </c>
      <c r="C753" s="107" t="str">
        <f t="shared" si="89"/>
        <v/>
      </c>
      <c r="D753" s="106" t="str">
        <f t="shared" si="90"/>
        <v/>
      </c>
      <c r="E753" s="106" t="str">
        <f t="shared" si="91"/>
        <v/>
      </c>
      <c r="F753" s="106" t="str">
        <f t="shared" si="92"/>
        <v/>
      </c>
      <c r="G753" s="106" t="str">
        <f t="shared" si="94"/>
        <v/>
      </c>
      <c r="H753" s="106" t="str">
        <f t="shared" si="95"/>
        <v/>
      </c>
    </row>
    <row r="754" spans="1:8" x14ac:dyDescent="0.25">
      <c r="A754" s="93" t="str">
        <f t="shared" si="88"/>
        <v/>
      </c>
      <c r="B754" s="106" t="str">
        <f t="shared" si="93"/>
        <v/>
      </c>
      <c r="C754" s="107" t="str">
        <f t="shared" si="89"/>
        <v/>
      </c>
      <c r="D754" s="106" t="str">
        <f t="shared" si="90"/>
        <v/>
      </c>
      <c r="E754" s="106" t="str">
        <f t="shared" si="91"/>
        <v/>
      </c>
      <c r="F754" s="106" t="str">
        <f t="shared" si="92"/>
        <v/>
      </c>
      <c r="G754" s="106" t="str">
        <f t="shared" si="94"/>
        <v/>
      </c>
      <c r="H754" s="106" t="str">
        <f t="shared" si="95"/>
        <v/>
      </c>
    </row>
    <row r="755" spans="1:8" x14ac:dyDescent="0.25">
      <c r="A755" s="93" t="str">
        <f t="shared" si="88"/>
        <v/>
      </c>
      <c r="B755" s="106" t="str">
        <f t="shared" si="93"/>
        <v/>
      </c>
      <c r="C755" s="107" t="str">
        <f t="shared" si="89"/>
        <v/>
      </c>
      <c r="D755" s="106" t="str">
        <f t="shared" si="90"/>
        <v/>
      </c>
      <c r="E755" s="106" t="str">
        <f t="shared" si="91"/>
        <v/>
      </c>
      <c r="F755" s="106" t="str">
        <f t="shared" si="92"/>
        <v/>
      </c>
      <c r="G755" s="106" t="str">
        <f t="shared" si="94"/>
        <v/>
      </c>
      <c r="H755" s="106" t="str">
        <f t="shared" si="95"/>
        <v/>
      </c>
    </row>
    <row r="756" spans="1:8" x14ac:dyDescent="0.25">
      <c r="A756" s="93" t="str">
        <f t="shared" si="88"/>
        <v/>
      </c>
      <c r="B756" s="106" t="str">
        <f t="shared" si="93"/>
        <v/>
      </c>
      <c r="C756" s="107" t="str">
        <f t="shared" si="89"/>
        <v/>
      </c>
      <c r="D756" s="106" t="str">
        <f t="shared" si="90"/>
        <v/>
      </c>
      <c r="E756" s="106" t="str">
        <f t="shared" si="91"/>
        <v/>
      </c>
      <c r="F756" s="106" t="str">
        <f t="shared" si="92"/>
        <v/>
      </c>
      <c r="G756" s="106" t="str">
        <f t="shared" si="94"/>
        <v/>
      </c>
      <c r="H756" s="106" t="str">
        <f t="shared" si="95"/>
        <v/>
      </c>
    </row>
    <row r="757" spans="1:8" x14ac:dyDescent="0.25">
      <c r="A757" s="93" t="str">
        <f t="shared" ref="A757:A809" si="96">IF(A756&lt;$B$5*$B$6,A756+1,"")</f>
        <v/>
      </c>
      <c r="B757" s="106" t="str">
        <f t="shared" si="93"/>
        <v/>
      </c>
      <c r="C757" s="107" t="str">
        <f t="shared" ref="C757:C809" si="97">IF(A757="","",$B$4/$B$6*F756)</f>
        <v/>
      </c>
      <c r="D757" s="106" t="str">
        <f t="shared" ref="D757:D809" si="98">IF(A757="","",B757-C757)</f>
        <v/>
      </c>
      <c r="E757" s="106" t="str">
        <f t="shared" ref="E757:E809" si="99">IF(A757="","",D757+E756)</f>
        <v/>
      </c>
      <c r="F757" s="106" t="str">
        <f t="shared" ref="F757:F809" si="100">IF(A757="","",$F$17-E757)</f>
        <v/>
      </c>
      <c r="G757" s="106" t="str">
        <f t="shared" si="94"/>
        <v/>
      </c>
      <c r="H757" s="106" t="str">
        <f t="shared" si="95"/>
        <v/>
      </c>
    </row>
    <row r="758" spans="1:8" x14ac:dyDescent="0.25">
      <c r="A758" s="93" t="str">
        <f t="shared" si="96"/>
        <v/>
      </c>
      <c r="B758" s="106" t="str">
        <f t="shared" si="93"/>
        <v/>
      </c>
      <c r="C758" s="107" t="str">
        <f t="shared" si="97"/>
        <v/>
      </c>
      <c r="D758" s="106" t="str">
        <f t="shared" si="98"/>
        <v/>
      </c>
      <c r="E758" s="106" t="str">
        <f t="shared" si="99"/>
        <v/>
      </c>
      <c r="F758" s="106" t="str">
        <f t="shared" si="100"/>
        <v/>
      </c>
      <c r="G758" s="106" t="str">
        <f t="shared" si="94"/>
        <v/>
      </c>
      <c r="H758" s="106" t="str">
        <f t="shared" si="95"/>
        <v/>
      </c>
    </row>
    <row r="759" spans="1:8" x14ac:dyDescent="0.25">
      <c r="A759" s="93" t="str">
        <f t="shared" si="96"/>
        <v/>
      </c>
      <c r="B759" s="106" t="str">
        <f t="shared" si="93"/>
        <v/>
      </c>
      <c r="C759" s="107" t="str">
        <f t="shared" si="97"/>
        <v/>
      </c>
      <c r="D759" s="106" t="str">
        <f t="shared" si="98"/>
        <v/>
      </c>
      <c r="E759" s="106" t="str">
        <f t="shared" si="99"/>
        <v/>
      </c>
      <c r="F759" s="106" t="str">
        <f t="shared" si="100"/>
        <v/>
      </c>
      <c r="G759" s="106" t="str">
        <f t="shared" si="94"/>
        <v/>
      </c>
      <c r="H759" s="106" t="str">
        <f t="shared" si="95"/>
        <v/>
      </c>
    </row>
    <row r="760" spans="1:8" x14ac:dyDescent="0.25">
      <c r="A760" s="93" t="str">
        <f t="shared" si="96"/>
        <v/>
      </c>
      <c r="B760" s="106" t="str">
        <f t="shared" si="93"/>
        <v/>
      </c>
      <c r="C760" s="107" t="str">
        <f t="shared" si="97"/>
        <v/>
      </c>
      <c r="D760" s="106" t="str">
        <f t="shared" si="98"/>
        <v/>
      </c>
      <c r="E760" s="106" t="str">
        <f t="shared" si="99"/>
        <v/>
      </c>
      <c r="F760" s="106" t="str">
        <f t="shared" si="100"/>
        <v/>
      </c>
      <c r="G760" s="106" t="str">
        <f t="shared" si="94"/>
        <v/>
      </c>
      <c r="H760" s="106" t="str">
        <f t="shared" si="95"/>
        <v/>
      </c>
    </row>
    <row r="761" spans="1:8" x14ac:dyDescent="0.25">
      <c r="A761" s="93" t="str">
        <f t="shared" si="96"/>
        <v/>
      </c>
      <c r="B761" s="106" t="str">
        <f t="shared" ref="B761:B809" si="101">IF(A761="","",-PMT($B$4/$B$6,$B$5*$B$6,$B$3,,$B$12))</f>
        <v/>
      </c>
      <c r="C761" s="107" t="str">
        <f t="shared" si="97"/>
        <v/>
      </c>
      <c r="D761" s="106" t="str">
        <f t="shared" si="98"/>
        <v/>
      </c>
      <c r="E761" s="106" t="str">
        <f t="shared" si="99"/>
        <v/>
      </c>
      <c r="F761" s="106" t="str">
        <f t="shared" si="100"/>
        <v/>
      </c>
      <c r="G761" s="106" t="str">
        <f t="shared" si="94"/>
        <v/>
      </c>
      <c r="H761" s="106" t="str">
        <f t="shared" si="95"/>
        <v/>
      </c>
    </row>
    <row r="762" spans="1:8" x14ac:dyDescent="0.25">
      <c r="A762" s="93" t="str">
        <f t="shared" si="96"/>
        <v/>
      </c>
      <c r="B762" s="106" t="str">
        <f t="shared" si="101"/>
        <v/>
      </c>
      <c r="C762" s="107" t="str">
        <f t="shared" si="97"/>
        <v/>
      </c>
      <c r="D762" s="106" t="str">
        <f t="shared" si="98"/>
        <v/>
      </c>
      <c r="E762" s="106" t="str">
        <f t="shared" si="99"/>
        <v/>
      </c>
      <c r="F762" s="106" t="str">
        <f t="shared" si="100"/>
        <v/>
      </c>
      <c r="G762" s="106" t="str">
        <f t="shared" si="94"/>
        <v/>
      </c>
      <c r="H762" s="106" t="str">
        <f t="shared" si="95"/>
        <v/>
      </c>
    </row>
    <row r="763" spans="1:8" x14ac:dyDescent="0.25">
      <c r="A763" s="93" t="str">
        <f t="shared" si="96"/>
        <v/>
      </c>
      <c r="B763" s="106" t="str">
        <f t="shared" si="101"/>
        <v/>
      </c>
      <c r="C763" s="107" t="str">
        <f t="shared" si="97"/>
        <v/>
      </c>
      <c r="D763" s="106" t="str">
        <f t="shared" si="98"/>
        <v/>
      </c>
      <c r="E763" s="106" t="str">
        <f t="shared" si="99"/>
        <v/>
      </c>
      <c r="F763" s="106" t="str">
        <f t="shared" si="100"/>
        <v/>
      </c>
      <c r="G763" s="106" t="str">
        <f t="shared" si="94"/>
        <v/>
      </c>
      <c r="H763" s="106" t="str">
        <f t="shared" si="95"/>
        <v/>
      </c>
    </row>
    <row r="764" spans="1:8" x14ac:dyDescent="0.25">
      <c r="A764" s="93" t="str">
        <f t="shared" si="96"/>
        <v/>
      </c>
      <c r="B764" s="106" t="str">
        <f t="shared" si="101"/>
        <v/>
      </c>
      <c r="C764" s="107" t="str">
        <f t="shared" si="97"/>
        <v/>
      </c>
      <c r="D764" s="106" t="str">
        <f t="shared" si="98"/>
        <v/>
      </c>
      <c r="E764" s="106" t="str">
        <f t="shared" si="99"/>
        <v/>
      </c>
      <c r="F764" s="106" t="str">
        <f t="shared" si="100"/>
        <v/>
      </c>
      <c r="G764" s="106" t="str">
        <f t="shared" si="94"/>
        <v/>
      </c>
      <c r="H764" s="106" t="str">
        <f t="shared" si="95"/>
        <v/>
      </c>
    </row>
    <row r="765" spans="1:8" x14ac:dyDescent="0.25">
      <c r="A765" s="93" t="str">
        <f t="shared" si="96"/>
        <v/>
      </c>
      <c r="B765" s="106" t="str">
        <f t="shared" si="101"/>
        <v/>
      </c>
      <c r="C765" s="107" t="str">
        <f t="shared" si="97"/>
        <v/>
      </c>
      <c r="D765" s="106" t="str">
        <f t="shared" si="98"/>
        <v/>
      </c>
      <c r="E765" s="106" t="str">
        <f t="shared" si="99"/>
        <v/>
      </c>
      <c r="F765" s="106" t="str">
        <f t="shared" si="100"/>
        <v/>
      </c>
      <c r="G765" s="106" t="str">
        <f t="shared" si="94"/>
        <v/>
      </c>
      <c r="H765" s="106" t="str">
        <f t="shared" si="95"/>
        <v/>
      </c>
    </row>
    <row r="766" spans="1:8" x14ac:dyDescent="0.25">
      <c r="A766" s="93" t="str">
        <f t="shared" si="96"/>
        <v/>
      </c>
      <c r="B766" s="106" t="str">
        <f t="shared" si="101"/>
        <v/>
      </c>
      <c r="C766" s="107" t="str">
        <f t="shared" si="97"/>
        <v/>
      </c>
      <c r="D766" s="106" t="str">
        <f t="shared" si="98"/>
        <v/>
      </c>
      <c r="E766" s="106" t="str">
        <f t="shared" si="99"/>
        <v/>
      </c>
      <c r="F766" s="106" t="str">
        <f t="shared" si="100"/>
        <v/>
      </c>
      <c r="G766" s="106" t="str">
        <f t="shared" si="94"/>
        <v/>
      </c>
      <c r="H766" s="106" t="str">
        <f t="shared" si="95"/>
        <v/>
      </c>
    </row>
    <row r="767" spans="1:8" x14ac:dyDescent="0.25">
      <c r="A767" s="93" t="str">
        <f t="shared" si="96"/>
        <v/>
      </c>
      <c r="B767" s="106" t="str">
        <f t="shared" si="101"/>
        <v/>
      </c>
      <c r="C767" s="107" t="str">
        <f t="shared" si="97"/>
        <v/>
      </c>
      <c r="D767" s="106" t="str">
        <f t="shared" si="98"/>
        <v/>
      </c>
      <c r="E767" s="106" t="str">
        <f t="shared" si="99"/>
        <v/>
      </c>
      <c r="F767" s="106" t="str">
        <f t="shared" si="100"/>
        <v/>
      </c>
      <c r="G767" s="106" t="str">
        <f t="shared" si="94"/>
        <v/>
      </c>
      <c r="H767" s="106" t="str">
        <f t="shared" si="95"/>
        <v/>
      </c>
    </row>
    <row r="768" spans="1:8" x14ac:dyDescent="0.25">
      <c r="A768" s="93" t="str">
        <f t="shared" si="96"/>
        <v/>
      </c>
      <c r="B768" s="106" t="str">
        <f t="shared" si="101"/>
        <v/>
      </c>
      <c r="C768" s="107" t="str">
        <f t="shared" si="97"/>
        <v/>
      </c>
      <c r="D768" s="106" t="str">
        <f t="shared" si="98"/>
        <v/>
      </c>
      <c r="E768" s="106" t="str">
        <f t="shared" si="99"/>
        <v/>
      </c>
      <c r="F768" s="106" t="str">
        <f t="shared" si="100"/>
        <v/>
      </c>
      <c r="G768" s="106" t="str">
        <f t="shared" si="94"/>
        <v/>
      </c>
      <c r="H768" s="106" t="str">
        <f t="shared" si="95"/>
        <v/>
      </c>
    </row>
    <row r="769" spans="1:8" x14ac:dyDescent="0.25">
      <c r="A769" s="93" t="str">
        <f t="shared" si="96"/>
        <v/>
      </c>
      <c r="B769" s="106" t="str">
        <f t="shared" si="101"/>
        <v/>
      </c>
      <c r="C769" s="107" t="str">
        <f t="shared" si="97"/>
        <v/>
      </c>
      <c r="D769" s="106" t="str">
        <f t="shared" si="98"/>
        <v/>
      </c>
      <c r="E769" s="106" t="str">
        <f t="shared" si="99"/>
        <v/>
      </c>
      <c r="F769" s="106" t="str">
        <f t="shared" si="100"/>
        <v/>
      </c>
      <c r="G769" s="106" t="str">
        <f t="shared" si="94"/>
        <v/>
      </c>
      <c r="H769" s="106" t="str">
        <f t="shared" si="95"/>
        <v/>
      </c>
    </row>
    <row r="770" spans="1:8" x14ac:dyDescent="0.25">
      <c r="A770" s="93" t="str">
        <f t="shared" si="96"/>
        <v/>
      </c>
      <c r="B770" s="106" t="str">
        <f t="shared" si="101"/>
        <v/>
      </c>
      <c r="C770" s="107" t="str">
        <f t="shared" si="97"/>
        <v/>
      </c>
      <c r="D770" s="106" t="str">
        <f t="shared" si="98"/>
        <v/>
      </c>
      <c r="E770" s="106" t="str">
        <f t="shared" si="99"/>
        <v/>
      </c>
      <c r="F770" s="106" t="str">
        <f t="shared" si="100"/>
        <v/>
      </c>
      <c r="G770" s="106" t="str">
        <f t="shared" si="94"/>
        <v/>
      </c>
      <c r="H770" s="106" t="str">
        <f t="shared" si="95"/>
        <v/>
      </c>
    </row>
    <row r="771" spans="1:8" x14ac:dyDescent="0.25">
      <c r="A771" s="93" t="str">
        <f t="shared" si="96"/>
        <v/>
      </c>
      <c r="B771" s="106" t="str">
        <f t="shared" si="101"/>
        <v/>
      </c>
      <c r="C771" s="107" t="str">
        <f t="shared" si="97"/>
        <v/>
      </c>
      <c r="D771" s="106" t="str">
        <f t="shared" si="98"/>
        <v/>
      </c>
      <c r="E771" s="106" t="str">
        <f t="shared" si="99"/>
        <v/>
      </c>
      <c r="F771" s="106" t="str">
        <f t="shared" si="100"/>
        <v/>
      </c>
      <c r="G771" s="106" t="str">
        <f t="shared" si="94"/>
        <v/>
      </c>
      <c r="H771" s="106" t="str">
        <f t="shared" si="95"/>
        <v/>
      </c>
    </row>
    <row r="772" spans="1:8" x14ac:dyDescent="0.25">
      <c r="A772" s="93" t="str">
        <f t="shared" si="96"/>
        <v/>
      </c>
      <c r="B772" s="106" t="str">
        <f t="shared" si="101"/>
        <v/>
      </c>
      <c r="C772" s="107" t="str">
        <f t="shared" si="97"/>
        <v/>
      </c>
      <c r="D772" s="106" t="str">
        <f t="shared" si="98"/>
        <v/>
      </c>
      <c r="E772" s="106" t="str">
        <f t="shared" si="99"/>
        <v/>
      </c>
      <c r="F772" s="106" t="str">
        <f t="shared" si="100"/>
        <v/>
      </c>
      <c r="G772" s="106" t="str">
        <f t="shared" si="94"/>
        <v/>
      </c>
      <c r="H772" s="106" t="str">
        <f t="shared" si="95"/>
        <v/>
      </c>
    </row>
    <row r="773" spans="1:8" x14ac:dyDescent="0.25">
      <c r="A773" s="93" t="str">
        <f t="shared" si="96"/>
        <v/>
      </c>
      <c r="B773" s="106" t="str">
        <f t="shared" si="101"/>
        <v/>
      </c>
      <c r="C773" s="107" t="str">
        <f t="shared" si="97"/>
        <v/>
      </c>
      <c r="D773" s="106" t="str">
        <f t="shared" si="98"/>
        <v/>
      </c>
      <c r="E773" s="106" t="str">
        <f t="shared" si="99"/>
        <v/>
      </c>
      <c r="F773" s="106" t="str">
        <f t="shared" si="100"/>
        <v/>
      </c>
      <c r="G773" s="106" t="str">
        <f t="shared" si="94"/>
        <v/>
      </c>
      <c r="H773" s="106" t="str">
        <f t="shared" si="95"/>
        <v/>
      </c>
    </row>
    <row r="774" spans="1:8" x14ac:dyDescent="0.25">
      <c r="A774" s="93" t="str">
        <f t="shared" si="96"/>
        <v/>
      </c>
      <c r="B774" s="106" t="str">
        <f t="shared" si="101"/>
        <v/>
      </c>
      <c r="C774" s="107" t="str">
        <f t="shared" si="97"/>
        <v/>
      </c>
      <c r="D774" s="106" t="str">
        <f t="shared" si="98"/>
        <v/>
      </c>
      <c r="E774" s="106" t="str">
        <f t="shared" si="99"/>
        <v/>
      </c>
      <c r="F774" s="106" t="str">
        <f t="shared" si="100"/>
        <v/>
      </c>
      <c r="G774" s="106" t="str">
        <f t="shared" si="94"/>
        <v/>
      </c>
      <c r="H774" s="106" t="str">
        <f t="shared" si="95"/>
        <v/>
      </c>
    </row>
    <row r="775" spans="1:8" x14ac:dyDescent="0.25">
      <c r="A775" s="93" t="str">
        <f t="shared" si="96"/>
        <v/>
      </c>
      <c r="B775" s="106" t="str">
        <f t="shared" si="101"/>
        <v/>
      </c>
      <c r="C775" s="107" t="str">
        <f t="shared" si="97"/>
        <v/>
      </c>
      <c r="D775" s="106" t="str">
        <f t="shared" si="98"/>
        <v/>
      </c>
      <c r="E775" s="106" t="str">
        <f t="shared" si="99"/>
        <v/>
      </c>
      <c r="F775" s="106" t="str">
        <f t="shared" si="100"/>
        <v/>
      </c>
      <c r="G775" s="106" t="str">
        <f t="shared" si="94"/>
        <v/>
      </c>
      <c r="H775" s="106" t="str">
        <f t="shared" si="95"/>
        <v/>
      </c>
    </row>
    <row r="776" spans="1:8" x14ac:dyDescent="0.25">
      <c r="A776" s="93" t="str">
        <f t="shared" si="96"/>
        <v/>
      </c>
      <c r="B776" s="106" t="str">
        <f t="shared" si="101"/>
        <v/>
      </c>
      <c r="C776" s="107" t="str">
        <f t="shared" si="97"/>
        <v/>
      </c>
      <c r="D776" s="106" t="str">
        <f t="shared" si="98"/>
        <v/>
      </c>
      <c r="E776" s="106" t="str">
        <f t="shared" si="99"/>
        <v/>
      </c>
      <c r="F776" s="106" t="str">
        <f t="shared" si="100"/>
        <v/>
      </c>
      <c r="G776" s="106" t="str">
        <f t="shared" si="94"/>
        <v/>
      </c>
      <c r="H776" s="106" t="str">
        <f t="shared" si="95"/>
        <v/>
      </c>
    </row>
    <row r="777" spans="1:8" x14ac:dyDescent="0.25">
      <c r="A777" s="93" t="str">
        <f t="shared" si="96"/>
        <v/>
      </c>
      <c r="B777" s="106" t="str">
        <f t="shared" si="101"/>
        <v/>
      </c>
      <c r="C777" s="107" t="str">
        <f t="shared" si="97"/>
        <v/>
      </c>
      <c r="D777" s="106" t="str">
        <f t="shared" si="98"/>
        <v/>
      </c>
      <c r="E777" s="106" t="str">
        <f t="shared" si="99"/>
        <v/>
      </c>
      <c r="F777" s="106" t="str">
        <f t="shared" si="100"/>
        <v/>
      </c>
      <c r="G777" s="106" t="str">
        <f t="shared" si="94"/>
        <v/>
      </c>
      <c r="H777" s="106" t="str">
        <f t="shared" si="95"/>
        <v/>
      </c>
    </row>
    <row r="778" spans="1:8" x14ac:dyDescent="0.25">
      <c r="A778" s="93" t="str">
        <f t="shared" si="96"/>
        <v/>
      </c>
      <c r="B778" s="106" t="str">
        <f t="shared" si="101"/>
        <v/>
      </c>
      <c r="C778" s="107" t="str">
        <f t="shared" si="97"/>
        <v/>
      </c>
      <c r="D778" s="106" t="str">
        <f t="shared" si="98"/>
        <v/>
      </c>
      <c r="E778" s="106" t="str">
        <f t="shared" si="99"/>
        <v/>
      </c>
      <c r="F778" s="106" t="str">
        <f t="shared" si="100"/>
        <v/>
      </c>
      <c r="G778" s="106" t="str">
        <f t="shared" si="94"/>
        <v/>
      </c>
      <c r="H778" s="106" t="str">
        <f t="shared" si="95"/>
        <v/>
      </c>
    </row>
    <row r="779" spans="1:8" x14ac:dyDescent="0.25">
      <c r="A779" s="93" t="str">
        <f t="shared" si="96"/>
        <v/>
      </c>
      <c r="B779" s="106" t="str">
        <f t="shared" si="101"/>
        <v/>
      </c>
      <c r="C779" s="107" t="str">
        <f t="shared" si="97"/>
        <v/>
      </c>
      <c r="D779" s="106" t="str">
        <f t="shared" si="98"/>
        <v/>
      </c>
      <c r="E779" s="106" t="str">
        <f t="shared" si="99"/>
        <v/>
      </c>
      <c r="F779" s="106" t="str">
        <f t="shared" si="100"/>
        <v/>
      </c>
      <c r="G779" s="106" t="str">
        <f t="shared" si="94"/>
        <v/>
      </c>
      <c r="H779" s="106" t="str">
        <f t="shared" si="95"/>
        <v/>
      </c>
    </row>
    <row r="780" spans="1:8" x14ac:dyDescent="0.25">
      <c r="A780" s="93" t="str">
        <f t="shared" si="96"/>
        <v/>
      </c>
      <c r="B780" s="106" t="str">
        <f t="shared" si="101"/>
        <v/>
      </c>
      <c r="C780" s="107" t="str">
        <f t="shared" si="97"/>
        <v/>
      </c>
      <c r="D780" s="106" t="str">
        <f t="shared" si="98"/>
        <v/>
      </c>
      <c r="E780" s="106" t="str">
        <f t="shared" si="99"/>
        <v/>
      </c>
      <c r="F780" s="106" t="str">
        <f t="shared" si="100"/>
        <v/>
      </c>
      <c r="G780" s="106" t="str">
        <f t="shared" si="94"/>
        <v/>
      </c>
      <c r="H780" s="106" t="str">
        <f t="shared" si="95"/>
        <v/>
      </c>
    </row>
    <row r="781" spans="1:8" x14ac:dyDescent="0.25">
      <c r="A781" s="93" t="str">
        <f t="shared" si="96"/>
        <v/>
      </c>
      <c r="B781" s="106" t="str">
        <f t="shared" si="101"/>
        <v/>
      </c>
      <c r="C781" s="107" t="str">
        <f t="shared" si="97"/>
        <v/>
      </c>
      <c r="D781" s="106" t="str">
        <f t="shared" si="98"/>
        <v/>
      </c>
      <c r="E781" s="106" t="str">
        <f t="shared" si="99"/>
        <v/>
      </c>
      <c r="F781" s="106" t="str">
        <f t="shared" si="100"/>
        <v/>
      </c>
      <c r="G781" s="106" t="str">
        <f t="shared" si="94"/>
        <v/>
      </c>
      <c r="H781" s="106" t="str">
        <f t="shared" si="95"/>
        <v/>
      </c>
    </row>
    <row r="782" spans="1:8" x14ac:dyDescent="0.25">
      <c r="A782" s="93" t="str">
        <f t="shared" si="96"/>
        <v/>
      </c>
      <c r="B782" s="106" t="str">
        <f t="shared" si="101"/>
        <v/>
      </c>
      <c r="C782" s="107" t="str">
        <f t="shared" si="97"/>
        <v/>
      </c>
      <c r="D782" s="106" t="str">
        <f t="shared" si="98"/>
        <v/>
      </c>
      <c r="E782" s="106" t="str">
        <f t="shared" si="99"/>
        <v/>
      </c>
      <c r="F782" s="106" t="str">
        <f t="shared" si="100"/>
        <v/>
      </c>
      <c r="G782" s="106" t="str">
        <f t="shared" si="94"/>
        <v/>
      </c>
      <c r="H782" s="106" t="str">
        <f t="shared" si="95"/>
        <v/>
      </c>
    </row>
    <row r="783" spans="1:8" x14ac:dyDescent="0.25">
      <c r="A783" s="93" t="str">
        <f t="shared" si="96"/>
        <v/>
      </c>
      <c r="B783" s="106" t="str">
        <f t="shared" si="101"/>
        <v/>
      </c>
      <c r="C783" s="107" t="str">
        <f t="shared" si="97"/>
        <v/>
      </c>
      <c r="D783" s="106" t="str">
        <f t="shared" si="98"/>
        <v/>
      </c>
      <c r="E783" s="106" t="str">
        <f t="shared" si="99"/>
        <v/>
      </c>
      <c r="F783" s="106" t="str">
        <f t="shared" si="100"/>
        <v/>
      </c>
      <c r="G783" s="106" t="str">
        <f t="shared" si="94"/>
        <v/>
      </c>
      <c r="H783" s="106" t="str">
        <f t="shared" si="95"/>
        <v/>
      </c>
    </row>
    <row r="784" spans="1:8" x14ac:dyDescent="0.25">
      <c r="A784" s="93" t="str">
        <f t="shared" si="96"/>
        <v/>
      </c>
      <c r="B784" s="106" t="str">
        <f t="shared" si="101"/>
        <v/>
      </c>
      <c r="C784" s="107" t="str">
        <f t="shared" si="97"/>
        <v/>
      </c>
      <c r="D784" s="106" t="str">
        <f t="shared" si="98"/>
        <v/>
      </c>
      <c r="E784" s="106" t="str">
        <f t="shared" si="99"/>
        <v/>
      </c>
      <c r="F784" s="106" t="str">
        <f t="shared" si="100"/>
        <v/>
      </c>
      <c r="G784" s="106" t="str">
        <f t="shared" si="94"/>
        <v/>
      </c>
      <c r="H784" s="106" t="str">
        <f t="shared" si="95"/>
        <v/>
      </c>
    </row>
    <row r="785" spans="1:8" x14ac:dyDescent="0.25">
      <c r="A785" s="93" t="str">
        <f t="shared" si="96"/>
        <v/>
      </c>
      <c r="B785" s="106" t="str">
        <f t="shared" si="101"/>
        <v/>
      </c>
      <c r="C785" s="107" t="str">
        <f t="shared" si="97"/>
        <v/>
      </c>
      <c r="D785" s="106" t="str">
        <f t="shared" si="98"/>
        <v/>
      </c>
      <c r="E785" s="106" t="str">
        <f t="shared" si="99"/>
        <v/>
      </c>
      <c r="F785" s="106" t="str">
        <f t="shared" si="100"/>
        <v/>
      </c>
      <c r="G785" s="106" t="str">
        <f t="shared" si="94"/>
        <v/>
      </c>
      <c r="H785" s="106" t="str">
        <f t="shared" si="95"/>
        <v/>
      </c>
    </row>
    <row r="786" spans="1:8" x14ac:dyDescent="0.25">
      <c r="A786" s="93" t="str">
        <f t="shared" si="96"/>
        <v/>
      </c>
      <c r="B786" s="106" t="str">
        <f t="shared" si="101"/>
        <v/>
      </c>
      <c r="C786" s="107" t="str">
        <f t="shared" si="97"/>
        <v/>
      </c>
      <c r="D786" s="106" t="str">
        <f t="shared" si="98"/>
        <v/>
      </c>
      <c r="E786" s="106" t="str">
        <f t="shared" si="99"/>
        <v/>
      </c>
      <c r="F786" s="106" t="str">
        <f t="shared" si="100"/>
        <v/>
      </c>
      <c r="G786" s="106" t="str">
        <f t="shared" si="94"/>
        <v/>
      </c>
      <c r="H786" s="106" t="str">
        <f t="shared" si="95"/>
        <v/>
      </c>
    </row>
    <row r="787" spans="1:8" x14ac:dyDescent="0.25">
      <c r="A787" s="93" t="str">
        <f t="shared" si="96"/>
        <v/>
      </c>
      <c r="B787" s="106" t="str">
        <f t="shared" si="101"/>
        <v/>
      </c>
      <c r="C787" s="107" t="str">
        <f t="shared" si="97"/>
        <v/>
      </c>
      <c r="D787" s="106" t="str">
        <f t="shared" si="98"/>
        <v/>
      </c>
      <c r="E787" s="106" t="str">
        <f t="shared" si="99"/>
        <v/>
      </c>
      <c r="F787" s="106" t="str">
        <f t="shared" si="100"/>
        <v/>
      </c>
      <c r="G787" s="106" t="str">
        <f t="shared" ref="G787:G809" si="102">IF(A787="","",$B$11*F787)</f>
        <v/>
      </c>
      <c r="H787" s="106" t="str">
        <f t="shared" ref="H787:H809" si="103">IF(A787="","",F787+G787)</f>
        <v/>
      </c>
    </row>
    <row r="788" spans="1:8" x14ac:dyDescent="0.25">
      <c r="A788" s="93" t="str">
        <f t="shared" si="96"/>
        <v/>
      </c>
      <c r="B788" s="106" t="str">
        <f t="shared" si="101"/>
        <v/>
      </c>
      <c r="C788" s="107" t="str">
        <f t="shared" si="97"/>
        <v/>
      </c>
      <c r="D788" s="106" t="str">
        <f t="shared" si="98"/>
        <v/>
      </c>
      <c r="E788" s="106" t="str">
        <f t="shared" si="99"/>
        <v/>
      </c>
      <c r="F788" s="106" t="str">
        <f t="shared" si="100"/>
        <v/>
      </c>
      <c r="G788" s="106" t="str">
        <f t="shared" si="102"/>
        <v/>
      </c>
      <c r="H788" s="106" t="str">
        <f t="shared" si="103"/>
        <v/>
      </c>
    </row>
    <row r="789" spans="1:8" x14ac:dyDescent="0.25">
      <c r="A789" s="93" t="str">
        <f t="shared" si="96"/>
        <v/>
      </c>
      <c r="B789" s="106" t="str">
        <f t="shared" si="101"/>
        <v/>
      </c>
      <c r="C789" s="107" t="str">
        <f t="shared" si="97"/>
        <v/>
      </c>
      <c r="D789" s="106" t="str">
        <f t="shared" si="98"/>
        <v/>
      </c>
      <c r="E789" s="106" t="str">
        <f t="shared" si="99"/>
        <v/>
      </c>
      <c r="F789" s="106" t="str">
        <f t="shared" si="100"/>
        <v/>
      </c>
      <c r="G789" s="106" t="str">
        <f t="shared" si="102"/>
        <v/>
      </c>
      <c r="H789" s="106" t="str">
        <f t="shared" si="103"/>
        <v/>
      </c>
    </row>
    <row r="790" spans="1:8" x14ac:dyDescent="0.25">
      <c r="A790" s="93" t="str">
        <f t="shared" si="96"/>
        <v/>
      </c>
      <c r="B790" s="106" t="str">
        <f t="shared" si="101"/>
        <v/>
      </c>
      <c r="C790" s="107" t="str">
        <f t="shared" si="97"/>
        <v/>
      </c>
      <c r="D790" s="106" t="str">
        <f t="shared" si="98"/>
        <v/>
      </c>
      <c r="E790" s="106" t="str">
        <f t="shared" si="99"/>
        <v/>
      </c>
      <c r="F790" s="106" t="str">
        <f t="shared" si="100"/>
        <v/>
      </c>
      <c r="G790" s="106" t="str">
        <f t="shared" si="102"/>
        <v/>
      </c>
      <c r="H790" s="106" t="str">
        <f t="shared" si="103"/>
        <v/>
      </c>
    </row>
    <row r="791" spans="1:8" x14ac:dyDescent="0.25">
      <c r="A791" s="93" t="str">
        <f t="shared" si="96"/>
        <v/>
      </c>
      <c r="B791" s="106" t="str">
        <f t="shared" si="101"/>
        <v/>
      </c>
      <c r="C791" s="107" t="str">
        <f t="shared" si="97"/>
        <v/>
      </c>
      <c r="D791" s="106" t="str">
        <f t="shared" si="98"/>
        <v/>
      </c>
      <c r="E791" s="106" t="str">
        <f t="shared" si="99"/>
        <v/>
      </c>
      <c r="F791" s="106" t="str">
        <f t="shared" si="100"/>
        <v/>
      </c>
      <c r="G791" s="106" t="str">
        <f t="shared" si="102"/>
        <v/>
      </c>
      <c r="H791" s="106" t="str">
        <f t="shared" si="103"/>
        <v/>
      </c>
    </row>
    <row r="792" spans="1:8" x14ac:dyDescent="0.25">
      <c r="A792" s="93" t="str">
        <f t="shared" si="96"/>
        <v/>
      </c>
      <c r="B792" s="106" t="str">
        <f t="shared" si="101"/>
        <v/>
      </c>
      <c r="C792" s="107" t="str">
        <f t="shared" si="97"/>
        <v/>
      </c>
      <c r="D792" s="106" t="str">
        <f t="shared" si="98"/>
        <v/>
      </c>
      <c r="E792" s="106" t="str">
        <f t="shared" si="99"/>
        <v/>
      </c>
      <c r="F792" s="106" t="str">
        <f t="shared" si="100"/>
        <v/>
      </c>
      <c r="G792" s="106" t="str">
        <f t="shared" si="102"/>
        <v/>
      </c>
      <c r="H792" s="106" t="str">
        <f t="shared" si="103"/>
        <v/>
      </c>
    </row>
    <row r="793" spans="1:8" x14ac:dyDescent="0.25">
      <c r="A793" s="93" t="str">
        <f t="shared" si="96"/>
        <v/>
      </c>
      <c r="B793" s="106" t="str">
        <f t="shared" si="101"/>
        <v/>
      </c>
      <c r="C793" s="107" t="str">
        <f t="shared" si="97"/>
        <v/>
      </c>
      <c r="D793" s="106" t="str">
        <f t="shared" si="98"/>
        <v/>
      </c>
      <c r="E793" s="106" t="str">
        <f t="shared" si="99"/>
        <v/>
      </c>
      <c r="F793" s="106" t="str">
        <f t="shared" si="100"/>
        <v/>
      </c>
      <c r="G793" s="106" t="str">
        <f t="shared" si="102"/>
        <v/>
      </c>
      <c r="H793" s="106" t="str">
        <f t="shared" si="103"/>
        <v/>
      </c>
    </row>
    <row r="794" spans="1:8" x14ac:dyDescent="0.25">
      <c r="A794" s="93" t="str">
        <f t="shared" si="96"/>
        <v/>
      </c>
      <c r="B794" s="106" t="str">
        <f t="shared" si="101"/>
        <v/>
      </c>
      <c r="C794" s="107" t="str">
        <f t="shared" si="97"/>
        <v/>
      </c>
      <c r="D794" s="106" t="str">
        <f t="shared" si="98"/>
        <v/>
      </c>
      <c r="E794" s="106" t="str">
        <f t="shared" si="99"/>
        <v/>
      </c>
      <c r="F794" s="106" t="str">
        <f t="shared" si="100"/>
        <v/>
      </c>
      <c r="G794" s="106" t="str">
        <f t="shared" si="102"/>
        <v/>
      </c>
      <c r="H794" s="106" t="str">
        <f t="shared" si="103"/>
        <v/>
      </c>
    </row>
    <row r="795" spans="1:8" x14ac:dyDescent="0.25">
      <c r="A795" s="93" t="str">
        <f t="shared" si="96"/>
        <v/>
      </c>
      <c r="B795" s="106" t="str">
        <f t="shared" si="101"/>
        <v/>
      </c>
      <c r="C795" s="107" t="str">
        <f t="shared" si="97"/>
        <v/>
      </c>
      <c r="D795" s="106" t="str">
        <f t="shared" si="98"/>
        <v/>
      </c>
      <c r="E795" s="106" t="str">
        <f t="shared" si="99"/>
        <v/>
      </c>
      <c r="F795" s="106" t="str">
        <f t="shared" si="100"/>
        <v/>
      </c>
      <c r="G795" s="106" t="str">
        <f t="shared" si="102"/>
        <v/>
      </c>
      <c r="H795" s="106" t="str">
        <f t="shared" si="103"/>
        <v/>
      </c>
    </row>
    <row r="796" spans="1:8" x14ac:dyDescent="0.25">
      <c r="A796" s="93" t="str">
        <f t="shared" si="96"/>
        <v/>
      </c>
      <c r="B796" s="106" t="str">
        <f t="shared" si="101"/>
        <v/>
      </c>
      <c r="C796" s="107" t="str">
        <f t="shared" si="97"/>
        <v/>
      </c>
      <c r="D796" s="106" t="str">
        <f t="shared" si="98"/>
        <v/>
      </c>
      <c r="E796" s="106" t="str">
        <f t="shared" si="99"/>
        <v/>
      </c>
      <c r="F796" s="106" t="str">
        <f t="shared" si="100"/>
        <v/>
      </c>
      <c r="G796" s="106" t="str">
        <f t="shared" si="102"/>
        <v/>
      </c>
      <c r="H796" s="106" t="str">
        <f t="shared" si="103"/>
        <v/>
      </c>
    </row>
    <row r="797" spans="1:8" x14ac:dyDescent="0.25">
      <c r="A797" s="93" t="str">
        <f t="shared" si="96"/>
        <v/>
      </c>
      <c r="B797" s="106" t="str">
        <f t="shared" si="101"/>
        <v/>
      </c>
      <c r="C797" s="107" t="str">
        <f t="shared" si="97"/>
        <v/>
      </c>
      <c r="D797" s="106" t="str">
        <f t="shared" si="98"/>
        <v/>
      </c>
      <c r="E797" s="106" t="str">
        <f t="shared" si="99"/>
        <v/>
      </c>
      <c r="F797" s="106" t="str">
        <f t="shared" si="100"/>
        <v/>
      </c>
      <c r="G797" s="106" t="str">
        <f t="shared" si="102"/>
        <v/>
      </c>
      <c r="H797" s="106" t="str">
        <f t="shared" si="103"/>
        <v/>
      </c>
    </row>
    <row r="798" spans="1:8" x14ac:dyDescent="0.25">
      <c r="A798" s="93" t="str">
        <f t="shared" si="96"/>
        <v/>
      </c>
      <c r="B798" s="106" t="str">
        <f t="shared" si="101"/>
        <v/>
      </c>
      <c r="C798" s="107" t="str">
        <f t="shared" si="97"/>
        <v/>
      </c>
      <c r="D798" s="106" t="str">
        <f t="shared" si="98"/>
        <v/>
      </c>
      <c r="E798" s="106" t="str">
        <f t="shared" si="99"/>
        <v/>
      </c>
      <c r="F798" s="106" t="str">
        <f t="shared" si="100"/>
        <v/>
      </c>
      <c r="G798" s="106" t="str">
        <f t="shared" si="102"/>
        <v/>
      </c>
      <c r="H798" s="106" t="str">
        <f t="shared" si="103"/>
        <v/>
      </c>
    </row>
    <row r="799" spans="1:8" x14ac:dyDescent="0.25">
      <c r="A799" s="93" t="str">
        <f t="shared" si="96"/>
        <v/>
      </c>
      <c r="B799" s="106" t="str">
        <f t="shared" si="101"/>
        <v/>
      </c>
      <c r="C799" s="107" t="str">
        <f t="shared" si="97"/>
        <v/>
      </c>
      <c r="D799" s="106" t="str">
        <f t="shared" si="98"/>
        <v/>
      </c>
      <c r="E799" s="106" t="str">
        <f t="shared" si="99"/>
        <v/>
      </c>
      <c r="F799" s="106" t="str">
        <f t="shared" si="100"/>
        <v/>
      </c>
      <c r="G799" s="106" t="str">
        <f t="shared" si="102"/>
        <v/>
      </c>
      <c r="H799" s="106" t="str">
        <f t="shared" si="103"/>
        <v/>
      </c>
    </row>
    <row r="800" spans="1:8" x14ac:dyDescent="0.25">
      <c r="A800" s="93" t="str">
        <f t="shared" si="96"/>
        <v/>
      </c>
      <c r="B800" s="106" t="str">
        <f t="shared" si="101"/>
        <v/>
      </c>
      <c r="C800" s="107" t="str">
        <f t="shared" si="97"/>
        <v/>
      </c>
      <c r="D800" s="106" t="str">
        <f t="shared" si="98"/>
        <v/>
      </c>
      <c r="E800" s="106" t="str">
        <f t="shared" si="99"/>
        <v/>
      </c>
      <c r="F800" s="106" t="str">
        <f t="shared" si="100"/>
        <v/>
      </c>
      <c r="G800" s="106" t="str">
        <f t="shared" si="102"/>
        <v/>
      </c>
      <c r="H800" s="106" t="str">
        <f t="shared" si="103"/>
        <v/>
      </c>
    </row>
    <row r="801" spans="1:8" x14ac:dyDescent="0.25">
      <c r="A801" s="93" t="str">
        <f t="shared" si="96"/>
        <v/>
      </c>
      <c r="B801" s="106" t="str">
        <f t="shared" si="101"/>
        <v/>
      </c>
      <c r="C801" s="107" t="str">
        <f t="shared" si="97"/>
        <v/>
      </c>
      <c r="D801" s="106" t="str">
        <f t="shared" si="98"/>
        <v/>
      </c>
      <c r="E801" s="106" t="str">
        <f t="shared" si="99"/>
        <v/>
      </c>
      <c r="F801" s="106" t="str">
        <f t="shared" si="100"/>
        <v/>
      </c>
      <c r="G801" s="106" t="str">
        <f t="shared" si="102"/>
        <v/>
      </c>
      <c r="H801" s="106" t="str">
        <f t="shared" si="103"/>
        <v/>
      </c>
    </row>
    <row r="802" spans="1:8" x14ac:dyDescent="0.25">
      <c r="A802" s="93" t="str">
        <f t="shared" si="96"/>
        <v/>
      </c>
      <c r="B802" s="106" t="str">
        <f t="shared" si="101"/>
        <v/>
      </c>
      <c r="C802" s="107" t="str">
        <f t="shared" si="97"/>
        <v/>
      </c>
      <c r="D802" s="106" t="str">
        <f t="shared" si="98"/>
        <v/>
      </c>
      <c r="E802" s="106" t="str">
        <f t="shared" si="99"/>
        <v/>
      </c>
      <c r="F802" s="106" t="str">
        <f t="shared" si="100"/>
        <v/>
      </c>
      <c r="G802" s="106" t="str">
        <f t="shared" si="102"/>
        <v/>
      </c>
      <c r="H802" s="106" t="str">
        <f t="shared" si="103"/>
        <v/>
      </c>
    </row>
    <row r="803" spans="1:8" x14ac:dyDescent="0.25">
      <c r="A803" s="93" t="str">
        <f t="shared" si="96"/>
        <v/>
      </c>
      <c r="B803" s="106" t="str">
        <f t="shared" si="101"/>
        <v/>
      </c>
      <c r="C803" s="107" t="str">
        <f t="shared" si="97"/>
        <v/>
      </c>
      <c r="D803" s="106" t="str">
        <f t="shared" si="98"/>
        <v/>
      </c>
      <c r="E803" s="106" t="str">
        <f t="shared" si="99"/>
        <v/>
      </c>
      <c r="F803" s="106" t="str">
        <f t="shared" si="100"/>
        <v/>
      </c>
      <c r="G803" s="106" t="str">
        <f t="shared" si="102"/>
        <v/>
      </c>
      <c r="H803" s="106" t="str">
        <f t="shared" si="103"/>
        <v/>
      </c>
    </row>
    <row r="804" spans="1:8" x14ac:dyDescent="0.25">
      <c r="A804" s="93" t="str">
        <f t="shared" si="96"/>
        <v/>
      </c>
      <c r="B804" s="106" t="str">
        <f t="shared" si="101"/>
        <v/>
      </c>
      <c r="C804" s="107" t="str">
        <f t="shared" si="97"/>
        <v/>
      </c>
      <c r="D804" s="106" t="str">
        <f t="shared" si="98"/>
        <v/>
      </c>
      <c r="E804" s="106" t="str">
        <f t="shared" si="99"/>
        <v/>
      </c>
      <c r="F804" s="106" t="str">
        <f t="shared" si="100"/>
        <v/>
      </c>
      <c r="G804" s="106" t="str">
        <f t="shared" si="102"/>
        <v/>
      </c>
      <c r="H804" s="106" t="str">
        <f t="shared" si="103"/>
        <v/>
      </c>
    </row>
    <row r="805" spans="1:8" x14ac:dyDescent="0.25">
      <c r="A805" s="93" t="str">
        <f t="shared" si="96"/>
        <v/>
      </c>
      <c r="B805" s="106" t="str">
        <f t="shared" si="101"/>
        <v/>
      </c>
      <c r="C805" s="107" t="str">
        <f t="shared" si="97"/>
        <v/>
      </c>
      <c r="D805" s="106" t="str">
        <f t="shared" si="98"/>
        <v/>
      </c>
      <c r="E805" s="106" t="str">
        <f t="shared" si="99"/>
        <v/>
      </c>
      <c r="F805" s="106" t="str">
        <f t="shared" si="100"/>
        <v/>
      </c>
      <c r="G805" s="106" t="str">
        <f t="shared" si="102"/>
        <v/>
      </c>
      <c r="H805" s="106" t="str">
        <f t="shared" si="103"/>
        <v/>
      </c>
    </row>
    <row r="806" spans="1:8" x14ac:dyDescent="0.25">
      <c r="A806" s="93" t="str">
        <f t="shared" si="96"/>
        <v/>
      </c>
      <c r="B806" s="106" t="str">
        <f t="shared" si="101"/>
        <v/>
      </c>
      <c r="C806" s="107" t="str">
        <f t="shared" si="97"/>
        <v/>
      </c>
      <c r="D806" s="106" t="str">
        <f t="shared" si="98"/>
        <v/>
      </c>
      <c r="E806" s="106" t="str">
        <f t="shared" si="99"/>
        <v/>
      </c>
      <c r="F806" s="106" t="str">
        <f t="shared" si="100"/>
        <v/>
      </c>
      <c r="G806" s="106" t="str">
        <f t="shared" si="102"/>
        <v/>
      </c>
      <c r="H806" s="106" t="str">
        <f t="shared" si="103"/>
        <v/>
      </c>
    </row>
    <row r="807" spans="1:8" x14ac:dyDescent="0.25">
      <c r="A807" s="93" t="str">
        <f t="shared" si="96"/>
        <v/>
      </c>
      <c r="B807" s="106" t="str">
        <f t="shared" si="101"/>
        <v/>
      </c>
      <c r="C807" s="107" t="str">
        <f t="shared" si="97"/>
        <v/>
      </c>
      <c r="D807" s="106" t="str">
        <f t="shared" si="98"/>
        <v/>
      </c>
      <c r="E807" s="106" t="str">
        <f t="shared" si="99"/>
        <v/>
      </c>
      <c r="F807" s="106" t="str">
        <f t="shared" si="100"/>
        <v/>
      </c>
      <c r="G807" s="106" t="str">
        <f t="shared" si="102"/>
        <v/>
      </c>
      <c r="H807" s="106" t="str">
        <f t="shared" si="103"/>
        <v/>
      </c>
    </row>
    <row r="808" spans="1:8" x14ac:dyDescent="0.25">
      <c r="A808" s="93" t="str">
        <f t="shared" si="96"/>
        <v/>
      </c>
      <c r="B808" s="106" t="str">
        <f t="shared" si="101"/>
        <v/>
      </c>
      <c r="C808" s="107" t="str">
        <f t="shared" si="97"/>
        <v/>
      </c>
      <c r="D808" s="106" t="str">
        <f t="shared" si="98"/>
        <v/>
      </c>
      <c r="E808" s="106" t="str">
        <f t="shared" si="99"/>
        <v/>
      </c>
      <c r="F808" s="106" t="str">
        <f t="shared" si="100"/>
        <v/>
      </c>
      <c r="G808" s="106" t="str">
        <f t="shared" si="102"/>
        <v/>
      </c>
      <c r="H808" s="106" t="str">
        <f t="shared" si="103"/>
        <v/>
      </c>
    </row>
    <row r="809" spans="1:8" x14ac:dyDescent="0.25">
      <c r="A809" s="93" t="str">
        <f t="shared" si="96"/>
        <v/>
      </c>
      <c r="B809" s="106" t="str">
        <f t="shared" si="101"/>
        <v/>
      </c>
      <c r="C809" s="107" t="str">
        <f t="shared" si="97"/>
        <v/>
      </c>
      <c r="D809" s="106" t="str">
        <f t="shared" si="98"/>
        <v/>
      </c>
      <c r="E809" s="106" t="str">
        <f t="shared" si="99"/>
        <v/>
      </c>
      <c r="F809" s="106" t="str">
        <f t="shared" si="100"/>
        <v/>
      </c>
      <c r="G809" s="106" t="str">
        <f t="shared" si="102"/>
        <v/>
      </c>
      <c r="H809" s="106" t="str">
        <f t="shared" si="103"/>
        <v/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Inversión y financiación</vt:lpstr>
      <vt:lpstr>Ventas costes y gastos</vt:lpstr>
      <vt:lpstr>Pdas y Gcias</vt:lpstr>
      <vt:lpstr>Tesorería</vt:lpstr>
      <vt:lpstr>Balance</vt:lpstr>
      <vt:lpstr>Préstamo</vt:lpstr>
    </vt:vector>
  </TitlesOfParts>
  <Company>Grupo Desarrollo Rural Subbética Cordobesa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Rey Santiago</dc:creator>
  <cp:lastModifiedBy>Luis Rey Santiago</cp:lastModifiedBy>
  <dcterms:created xsi:type="dcterms:W3CDTF">2018-01-30T09:48:50Z</dcterms:created>
  <dcterms:modified xsi:type="dcterms:W3CDTF">2018-02-02T09:22:38Z</dcterms:modified>
</cp:coreProperties>
</file>